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tabRatio="970" firstSheet="17" activeTab="24"/>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definedNames>
    <definedName name="_xlnm.Print_Titles" localSheetId="2">一般公共预算支出执行情况表!$1:$3</definedName>
    <definedName name="_xlnm.Print_Titles" localSheetId="15">一般公共预算支出预算表!$1:$3</definedName>
    <definedName name="_xlnm.Print_Titles" localSheetId="16">一般公共预算基本支出预算表!$1:$3</definedName>
  </definedNames>
  <calcPr calcId="144525"/>
</workbook>
</file>

<file path=xl/sharedStrings.xml><?xml version="1.0" encoding="utf-8"?>
<sst xmlns="http://schemas.openxmlformats.org/spreadsheetml/2006/main" count="955" uniqueCount="512">
  <si>
    <t>目  录</t>
  </si>
  <si>
    <t>编报单位：上海市崇明区向化镇人民政府</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</si>
  <si>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</si>
  <si>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</si>
  <si>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</si>
  <si>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</si>
  <si>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</si>
  <si>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</si>
  <si>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</si>
  <si>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</si>
  <si>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</si>
  <si>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</si>
  <si>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</si>
  <si>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</si>
  <si>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</si>
  <si>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</si>
  <si>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</si>
  <si>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</si>
  <si>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</si>
  <si>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</si>
  <si>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</si>
  <si>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</si>
  <si>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</si>
  <si>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</si>
  <si>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</si>
  <si>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</si>
  <si>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</si>
  <si>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</si>
  <si>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</si>
  <si>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</si>
  <si>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</si>
  <si>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</si>
  <si>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</si>
  <si>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</si>
  <si>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</si>
  <si>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</si>
  <si>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</si>
  <si>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</si>
  <si>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</si>
  <si>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</si>
  <si>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科目编码</t>
  </si>
  <si>
    <t>项    目</t>
  </si>
  <si>
    <t>一般公共服务支出</t>
  </si>
  <si>
    <t>人大事务</t>
  </si>
  <si>
    <t>其他人大事务支出</t>
  </si>
  <si>
    <t>政府办公厅（室）及相关机构事务</t>
  </si>
  <si>
    <t>行政运行</t>
  </si>
  <si>
    <t>其他政府办公厅（室）及相关机构事务支出</t>
  </si>
  <si>
    <t>统计信息事务</t>
  </si>
  <si>
    <t>其他统计信息事务支出</t>
  </si>
  <si>
    <t>财政事务</t>
  </si>
  <si>
    <t>其他财政事务支出</t>
  </si>
  <si>
    <t>纪检监察事务</t>
  </si>
  <si>
    <t>其他纪检监察事务支出</t>
  </si>
  <si>
    <t>群众团体事务</t>
  </si>
  <si>
    <t>其他群众团体事务支出</t>
  </si>
  <si>
    <t>组织事务</t>
  </si>
  <si>
    <t>其他组织事务支出</t>
  </si>
  <si>
    <t>其他共产党事务支出</t>
  </si>
  <si>
    <t>事业运行</t>
  </si>
  <si>
    <t>其他一般公共服务支出</t>
  </si>
  <si>
    <t>教育支出</t>
  </si>
  <si>
    <t>普通教育</t>
  </si>
  <si>
    <t>学前教育</t>
  </si>
  <si>
    <t>小学教育</t>
  </si>
  <si>
    <t>初中教育</t>
  </si>
  <si>
    <t>成人教育</t>
  </si>
  <si>
    <t>其他成人教育支出</t>
  </si>
  <si>
    <t>科学技术支出</t>
  </si>
  <si>
    <t>科学技术普及</t>
  </si>
  <si>
    <t>科普活动</t>
  </si>
  <si>
    <t>其他科学技术支出</t>
  </si>
  <si>
    <t>文化旅游体育与传媒支出</t>
  </si>
  <si>
    <t>文化和旅游</t>
  </si>
  <si>
    <t>群众文化</t>
  </si>
  <si>
    <t>其他文化旅游体育与传媒支出</t>
  </si>
  <si>
    <t>社会保障和就业支出</t>
  </si>
  <si>
    <t>人力资源和社会保障管理事务</t>
  </si>
  <si>
    <t>一般行政管理事务</t>
  </si>
  <si>
    <t>民政管理事务</t>
  </si>
  <si>
    <t>基层政权建设和社区治理</t>
  </si>
  <si>
    <t>其他民政管理事务支出</t>
  </si>
  <si>
    <t>行政事业单位养老支出</t>
  </si>
  <si>
    <t>行政单位离退休</t>
  </si>
  <si>
    <t>事业单位离退休</t>
  </si>
  <si>
    <t>机关事业单位基本养老保险缴费支出</t>
  </si>
  <si>
    <t>机关事业单位职业年金缴费支出</t>
  </si>
  <si>
    <t>就业补助</t>
  </si>
  <si>
    <t>社会保险补贴</t>
  </si>
  <si>
    <t>其他就业补助支出</t>
  </si>
  <si>
    <t>抚恤</t>
  </si>
  <si>
    <t>伤残抚恤</t>
  </si>
  <si>
    <t>在乡复员、退伍军人生活补助</t>
  </si>
  <si>
    <t>农村籍退役士兵老年生活补助</t>
  </si>
  <si>
    <t>其他优抚支出</t>
  </si>
  <si>
    <t>退役安置</t>
  </si>
  <si>
    <t>其他退役安置支出</t>
  </si>
  <si>
    <t>社会福利</t>
  </si>
  <si>
    <t>儿童福利</t>
  </si>
  <si>
    <t>老年福利</t>
  </si>
  <si>
    <t>养老服务</t>
  </si>
  <si>
    <t>其他社会福利支出</t>
  </si>
  <si>
    <t>残疾人事业</t>
  </si>
  <si>
    <t>残疾人康复</t>
  </si>
  <si>
    <t>残疾人就业</t>
  </si>
  <si>
    <t>其他残疾人事业支出</t>
  </si>
  <si>
    <t>红十字事业</t>
  </si>
  <si>
    <t>其他红十字事业支出</t>
  </si>
  <si>
    <t>最低生活保障</t>
  </si>
  <si>
    <t>农村最低生活保障金支出</t>
  </si>
  <si>
    <t>特困人员救助供养</t>
  </si>
  <si>
    <t>农村特困人员救助供养支出</t>
  </si>
  <si>
    <t>其他生活救助</t>
  </si>
  <si>
    <t>其他城市生活救助</t>
  </si>
  <si>
    <t>其他农村生活救助</t>
  </si>
  <si>
    <t>退役军人管理事务</t>
  </si>
  <si>
    <t>其他退役军人事务管理支出</t>
  </si>
  <si>
    <t>其他社会保障和就业支出</t>
  </si>
  <si>
    <t>卫生健康支出</t>
  </si>
  <si>
    <t>卫生健康管理事务</t>
  </si>
  <si>
    <t>其他卫生健康管理事务支出</t>
  </si>
  <si>
    <t>基层医疗卫生机构</t>
  </si>
  <si>
    <t>其他基层医疗卫生机构支出</t>
  </si>
  <si>
    <t>计划生育事务</t>
  </si>
  <si>
    <t>计划生育服务</t>
  </si>
  <si>
    <t>行政事业单位医疗</t>
  </si>
  <si>
    <t>行政单位医疗</t>
  </si>
  <si>
    <t>事业单位医疗</t>
  </si>
  <si>
    <t>医疗救助</t>
  </si>
  <si>
    <t>城乡医疗救助</t>
  </si>
  <si>
    <t>其他医疗救助支出</t>
  </si>
  <si>
    <t>优抚对象医疗</t>
  </si>
  <si>
    <t>优抚对象医疗补助</t>
  </si>
  <si>
    <t>老龄卫生健康事务</t>
  </si>
  <si>
    <t>节能环保支出</t>
  </si>
  <si>
    <t>环境保护管理事务</t>
  </si>
  <si>
    <t>其他环境保护管理事务支出</t>
  </si>
  <si>
    <t>污染减排</t>
  </si>
  <si>
    <t>减排专项支出</t>
  </si>
  <si>
    <t>其他污染减排支出</t>
  </si>
  <si>
    <t>城乡社区支出</t>
  </si>
  <si>
    <t>城乡社区管理事务</t>
  </si>
  <si>
    <t>城管执法</t>
  </si>
  <si>
    <t>其他城乡社区管理事务支出</t>
  </si>
  <si>
    <t>城乡社区规划与管理</t>
  </si>
  <si>
    <t>城乡社区环境卫生</t>
  </si>
  <si>
    <t>其他城乡社区支出</t>
  </si>
  <si>
    <t>农林水支出</t>
  </si>
  <si>
    <t>农业农村</t>
  </si>
  <si>
    <t>科技转化与推广服务</t>
  </si>
  <si>
    <t>行业业务管理</t>
  </si>
  <si>
    <t>农业生产发展</t>
  </si>
  <si>
    <t>农村合作经济</t>
  </si>
  <si>
    <t>农业资源保护修复与利用</t>
  </si>
  <si>
    <t>农田建设</t>
  </si>
  <si>
    <t>其他农业农村支出</t>
  </si>
  <si>
    <t>林业和草原</t>
  </si>
  <si>
    <t>森林资源培育</t>
  </si>
  <si>
    <t>森林资源管理</t>
  </si>
  <si>
    <t>森林生态效益补偿</t>
  </si>
  <si>
    <t>其他林业和草原支出</t>
  </si>
  <si>
    <t>水利</t>
  </si>
  <si>
    <t>水利行业业务管理</t>
  </si>
  <si>
    <t>其他水利支出</t>
  </si>
  <si>
    <t>农村综合改革</t>
  </si>
  <si>
    <t>对村级公益事业建设的补助</t>
  </si>
  <si>
    <t>对村民委员会和村党支部的补助</t>
  </si>
  <si>
    <t>农村综合改革示范试点补助</t>
  </si>
  <si>
    <t>其他农林水支出</t>
  </si>
  <si>
    <t>交通运输支出</t>
  </si>
  <si>
    <t>公路水路运输</t>
  </si>
  <si>
    <t>公路养护</t>
  </si>
  <si>
    <t>资源勘探工业信息等支出</t>
  </si>
  <si>
    <t>支持中小企业发展和管理支出</t>
  </si>
  <si>
    <t>其他支持中小企业发展和管理支出</t>
  </si>
  <si>
    <t>商业服务业等支出</t>
  </si>
  <si>
    <t>商业流通事务</t>
  </si>
  <si>
    <t>其他商业流通事务支出</t>
  </si>
  <si>
    <t>援助其他地区支出</t>
  </si>
  <si>
    <t>一般公共服务</t>
  </si>
  <si>
    <t>住房保障支出</t>
  </si>
  <si>
    <t>住房改革支出</t>
  </si>
  <si>
    <t>住房公积金</t>
  </si>
  <si>
    <t>购房补贴</t>
  </si>
  <si>
    <t>粮油物资储备支出</t>
  </si>
  <si>
    <t>粮油储备</t>
  </si>
  <si>
    <t>储备粮油补贴</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</si>
  <si>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</si>
  <si>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</si>
  <si>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</si>
  <si>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</si>
  <si>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</si>
  <si>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</si>
  <si>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</si>
  <si>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</si>
  <si>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</si>
  <si>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</si>
  <si>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</si>
  <si>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</si>
  <si>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</si>
  <si>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</si>
  <si>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</si>
  <si>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</si>
  <si>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</si>
  <si>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</si>
  <si>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</si>
  <si>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</si>
  <si>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</si>
  <si>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</si>
  <si>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</si>
  <si>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</si>
  <si>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</si>
  <si>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</si>
  <si>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</si>
  <si>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</si>
  <si>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</si>
  <si>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</si>
  <si>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</si>
  <si>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</si>
  <si>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</si>
  <si>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</si>
  <si>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</si>
  <si>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</si>
  <si>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</si>
  <si>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</si>
  <si>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</si>
  <si>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</si>
  <si>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</si>
  <si>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</si>
  <si>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</si>
  <si>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</si>
  <si>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</si>
  <si>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</si>
  <si>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</si>
  <si>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</si>
  <si>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</si>
  <si>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</si>
  <si>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</si>
  <si>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</si>
  <si>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</si>
  <si>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</si>
  <si>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</si>
  <si>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</si>
  <si>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</si>
  <si>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</si>
  <si>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</si>
  <si>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</si>
  <si>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</si>
  <si>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</si>
  <si>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</si>
  <si>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</si>
  <si>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预算科目</t>
  </si>
  <si>
    <t>208</t>
  </si>
  <si>
    <t>20822</t>
  </si>
  <si>
    <t>大中型水库移民后期扶持基金支出</t>
  </si>
  <si>
    <t>2082201</t>
  </si>
  <si>
    <t>移民补助</t>
  </si>
  <si>
    <t>212</t>
  </si>
  <si>
    <t>21208</t>
  </si>
  <si>
    <t>国有土地使用权出让收入安排的支出</t>
  </si>
  <si>
    <t>2120802</t>
  </si>
  <si>
    <t>土地开发支出</t>
  </si>
  <si>
    <t>2120803</t>
  </si>
  <si>
    <t>城市建设支出</t>
  </si>
  <si>
    <t>2120804</t>
  </si>
  <si>
    <t>农村基础设施建设支出</t>
  </si>
  <si>
    <t>2120815</t>
  </si>
  <si>
    <t>农村社会事业支出</t>
  </si>
  <si>
    <t>2120816</t>
  </si>
  <si>
    <t>农业农村生态环境支出</t>
  </si>
  <si>
    <t>21219</t>
  </si>
  <si>
    <t>国有土地使用权出让收入对应专项债务收入安排的支出</t>
  </si>
  <si>
    <t>2121904</t>
  </si>
  <si>
    <t>229</t>
  </si>
  <si>
    <t>其他支出</t>
  </si>
  <si>
    <t>22960</t>
  </si>
  <si>
    <t>彩票公益金安排的支出</t>
  </si>
  <si>
    <t>2296002</t>
  </si>
  <si>
    <t>用于社会福利的彩票公益金支出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</si>
  <si>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</si>
  <si>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</si>
  <si>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</si>
  <si>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</si>
  <si>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</si>
  <si>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</si>
  <si>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</si>
  <si>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</si>
  <si>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</si>
  <si>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</si>
  <si>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</si>
  <si>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</si>
  <si>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</si>
  <si>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</si>
  <si>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社会保险基金收入</t>
  </si>
  <si>
    <t>其中：企业职工基本养老保险基金收入</t>
  </si>
  <si>
    <t>注：区级、乡镇不编制社会保险基金收支预算，故本表无数据</t>
  </si>
  <si>
    <t>项 目</t>
  </si>
  <si>
    <t>社会保险基金支出</t>
  </si>
  <si>
    <t>其中：企业职工基本养老保险基金支出</t>
  </si>
  <si>
    <t>2023年对村级财政转移支付预算执行情况表</t>
  </si>
  <si>
    <t>序号</t>
  </si>
  <si>
    <t>村的名称</t>
  </si>
  <si>
    <t>上海市崇明区向化镇北港村村民委员会</t>
  </si>
  <si>
    <t>上海市崇明区向化镇春光村村民委员会</t>
  </si>
  <si>
    <t>上海市崇明区向化镇阜康村村民委员会</t>
  </si>
  <si>
    <t>上海市崇明区向化镇花仓村村民委员会</t>
  </si>
  <si>
    <t>上海市崇明区向化镇六滧村村民委员会</t>
  </si>
  <si>
    <t>上海市崇明区向化镇六滧港渔业村村民委员会</t>
  </si>
  <si>
    <t>上海市崇明区向化镇米新村村民委员会</t>
  </si>
  <si>
    <t>上海市崇明区向化镇南江村村民委员会</t>
  </si>
  <si>
    <t>上海市崇明区向化镇齐南村村民委员会</t>
  </si>
  <si>
    <t>上海市崇明区向化镇卫星村村民委员会</t>
  </si>
  <si>
    <t>上海市崇明区向化镇向化村村民委员会</t>
  </si>
  <si>
    <t>合  计</t>
  </si>
  <si>
    <t>项目</t>
  </si>
  <si>
    <t>执行数占年初预算数的%</t>
  </si>
  <si>
    <t>因公出国（境）费</t>
  </si>
  <si>
    <t>公务接待费</t>
  </si>
  <si>
    <t>公务用车购置及运行费</t>
  </si>
  <si>
    <t>其中：公务用车购置费</t>
  </si>
  <si>
    <t xml:space="preserve">      公务用车运行费</t>
  </si>
  <si>
    <t>合计</t>
  </si>
  <si>
    <t>注：①2023年“三公”经费执行合计31.26万元，完成预算的89.32%。其中：因公出国（境）费执行数为0万元，完成预算的0%；公务接待费执行数为28.41万元，完成预算的94.74%；公务用车购置及运行费执行数为2.85万元，完成预算的57.02%。低于预算主要是因为贯彻落实公务用车制度改革精神，未安排公务用车购置费预算，同时减少公务用车运行费。</t>
  </si>
  <si>
    <t xml:space="preserve">    ②2023年因公出国（境）团组数0个，因公出国（境）0人次；公务用车购置数0辆，公务用车保有量3辆；国内公务接待348批次，国内公务接待11365人次。</t>
  </si>
  <si>
    <t>单位：万元（列至佰元）</t>
  </si>
  <si>
    <t>本乡镇无基本建设项目，故本表为空表。</t>
  </si>
  <si>
    <t>2023年政府收支执行情况的说明</t>
  </si>
  <si>
    <t>一、一般公共预算收支执行总体情况</t>
  </si>
  <si>
    <t>本年收入执行数总计42952.50万元、支出执行数总计42952.50万元。与上年度相比，收入执行数总计增加12495.07万元，支出执行数总计增加12495.07万元。主要原因是：转移支付下达资金增加。</t>
  </si>
  <si>
    <t>二、一般公共预算收入执行具体情况</t>
  </si>
  <si>
    <t>本年收入执行数合计39838.64万元，其中：一般性转移支付收入27416.32万元，专项转移支付收入12422.32万元。</t>
  </si>
  <si>
    <t>三、一般公共预算支出执行具体情况</t>
  </si>
  <si>
    <t>本年支出执行数合计32270.84万元。其中：一般公共服务支出3098.43万元,教育支出28.85万元,科学技术支出501.92万元,文化旅游体育与传媒支出62.35万元,社会保障和就业支出5213.42万元,卫生健康支出1542.50万元,节能环保支出5264.01万元,城乡社区支出2061.76万元,农林水支出7619.66万元,交通运输支出123.73万元，资源勘探工业信息等支出5696.75万元,商业服务业等支出500.00万元,援助其他地区支出11.59万元，住房保障支出525.44万元，粮油物资储备支出20.44万元，灾害防治及应急管理支出0万元。</t>
  </si>
  <si>
    <t>四、预算绩效管理工作开展情况</t>
  </si>
  <si>
    <t xml:space="preserve">   向化镇申报专项资金项目绩效目标38个，涉及预算单位11个，金额26401.51万元，实现绩效目标100%申报的要求。实施本乡镇绩效跟踪项目38个，涉及预算单位11个，金额26401.51万元。完成本乡镇绩效评价项目3个，涉及预算单位3个，金额788.96万元。实施预算评审项目6个，预算资金364.77万元，核减资金53.64万元，核减率14.71%。</t>
  </si>
  <si>
    <t>上年执行数</t>
  </si>
  <si>
    <t>本年预算数</t>
  </si>
  <si>
    <t>预算数占上年执行数%</t>
  </si>
  <si>
    <t xml:space="preserve"> </t>
  </si>
  <si>
    <t>201</t>
  </si>
  <si>
    <t>20101</t>
  </si>
  <si>
    <t>2010199</t>
  </si>
  <si>
    <t>20103</t>
  </si>
  <si>
    <t>2010301</t>
  </si>
  <si>
    <t>2010399</t>
  </si>
  <si>
    <t>20105</t>
  </si>
  <si>
    <t>2010599</t>
  </si>
  <si>
    <t>20106</t>
  </si>
  <si>
    <t>2010699</t>
  </si>
  <si>
    <t>20111</t>
  </si>
  <si>
    <t>2011199</t>
  </si>
  <si>
    <t>20113</t>
  </si>
  <si>
    <t>商贸事务</t>
  </si>
  <si>
    <t>2011399</t>
  </si>
  <si>
    <t>其他商贸事务支出</t>
  </si>
  <si>
    <t>20129</t>
  </si>
  <si>
    <t>2012999</t>
  </si>
  <si>
    <t>20132</t>
  </si>
  <si>
    <t>2013299</t>
  </si>
  <si>
    <t>20136</t>
  </si>
  <si>
    <t>2013650</t>
  </si>
  <si>
    <t>2013699</t>
  </si>
  <si>
    <t>205</t>
  </si>
  <si>
    <t>20502</t>
  </si>
  <si>
    <t>2050201</t>
  </si>
  <si>
    <t>2050202</t>
  </si>
  <si>
    <t>2050203</t>
  </si>
  <si>
    <t>20504</t>
  </si>
  <si>
    <t>2050499</t>
  </si>
  <si>
    <t>206</t>
  </si>
  <si>
    <t>20607</t>
  </si>
  <si>
    <t>2060702</t>
  </si>
  <si>
    <t>2060799</t>
  </si>
  <si>
    <t>其他科学技术普及支出</t>
  </si>
  <si>
    <t>207</t>
  </si>
  <si>
    <t>20701</t>
  </si>
  <si>
    <t>2070109</t>
  </si>
  <si>
    <t>20703</t>
  </si>
  <si>
    <t>体育</t>
  </si>
  <si>
    <t>2070399</t>
  </si>
  <si>
    <t>其他体育支出</t>
  </si>
  <si>
    <t>20802</t>
  </si>
  <si>
    <t>2080208</t>
  </si>
  <si>
    <t>2080299</t>
  </si>
  <si>
    <t>20805</t>
  </si>
  <si>
    <t>2080501</t>
  </si>
  <si>
    <t>2080502</t>
  </si>
  <si>
    <t>2080505</t>
  </si>
  <si>
    <t>2080506</t>
  </si>
  <si>
    <t>2080599</t>
  </si>
  <si>
    <t>其他行政事业单位养老支出</t>
  </si>
  <si>
    <t>20807</t>
  </si>
  <si>
    <t>2080704</t>
  </si>
  <si>
    <t>2080799</t>
  </si>
  <si>
    <t>20808</t>
  </si>
  <si>
    <t>2080803</t>
  </si>
  <si>
    <t>2080806</t>
  </si>
  <si>
    <t>2080899</t>
  </si>
  <si>
    <t>20809</t>
  </si>
  <si>
    <t>2080999</t>
  </si>
  <si>
    <t>20810</t>
  </si>
  <si>
    <t>2081002</t>
  </si>
  <si>
    <t>2081006</t>
  </si>
  <si>
    <t>2081099</t>
  </si>
  <si>
    <t>20811</t>
  </si>
  <si>
    <t>2081104</t>
  </si>
  <si>
    <t>2081105</t>
  </si>
  <si>
    <t>2081106</t>
  </si>
  <si>
    <t>残疾人体育</t>
  </si>
  <si>
    <t>2081199</t>
  </si>
  <si>
    <t>20816</t>
  </si>
  <si>
    <t>2081699</t>
  </si>
  <si>
    <t>20819</t>
  </si>
  <si>
    <t>2081902</t>
  </si>
  <si>
    <t>20821</t>
  </si>
  <si>
    <t>2082102</t>
  </si>
  <si>
    <t>20825</t>
  </si>
  <si>
    <t>2082501</t>
  </si>
  <si>
    <t>2082502</t>
  </si>
  <si>
    <t>20828</t>
  </si>
  <si>
    <t>2082899</t>
  </si>
  <si>
    <t>其他退役军人管理事务支出</t>
  </si>
  <si>
    <t>20899</t>
  </si>
  <si>
    <t>2089999</t>
  </si>
  <si>
    <t>210</t>
  </si>
  <si>
    <t>21001</t>
  </si>
  <si>
    <t>2100199</t>
  </si>
  <si>
    <t>21003</t>
  </si>
  <si>
    <t>2100399</t>
  </si>
  <si>
    <t>21007</t>
  </si>
  <si>
    <t>2100717</t>
  </si>
  <si>
    <t>21011</t>
  </si>
  <si>
    <t>2101101</t>
  </si>
  <si>
    <t>2101102</t>
  </si>
  <si>
    <t>2101199</t>
  </si>
  <si>
    <t>其他行政事业单位医疗支出</t>
  </si>
  <si>
    <t>21013</t>
  </si>
  <si>
    <t>2101301</t>
  </si>
  <si>
    <t>21016</t>
  </si>
  <si>
    <t>2101601</t>
  </si>
  <si>
    <t>211</t>
  </si>
  <si>
    <t>21101</t>
  </si>
  <si>
    <t>2110199</t>
  </si>
  <si>
    <t>21111</t>
  </si>
  <si>
    <t>2111103</t>
  </si>
  <si>
    <t>2111199</t>
  </si>
  <si>
    <t>21201</t>
  </si>
  <si>
    <t>2120101</t>
  </si>
  <si>
    <t>2120104</t>
  </si>
  <si>
    <t>2120199</t>
  </si>
  <si>
    <t>21299</t>
  </si>
  <si>
    <t>2129999</t>
  </si>
  <si>
    <t>213</t>
  </si>
  <si>
    <t>21301</t>
  </si>
  <si>
    <t>2130104</t>
  </si>
  <si>
    <t>2130112</t>
  </si>
  <si>
    <t>2130122</t>
  </si>
  <si>
    <t>2130124</t>
  </si>
  <si>
    <t>2130135</t>
  </si>
  <si>
    <t>农业生态资源保护</t>
  </si>
  <si>
    <t>2130153</t>
  </si>
  <si>
    <t>耕地建设与利用</t>
  </si>
  <si>
    <t>2130199</t>
  </si>
  <si>
    <t>21302</t>
  </si>
  <si>
    <t>2130205</t>
  </si>
  <si>
    <t>2130207</t>
  </si>
  <si>
    <t>2130209</t>
  </si>
  <si>
    <t>2130299</t>
  </si>
  <si>
    <t>21303</t>
  </si>
  <si>
    <t>2130304</t>
  </si>
  <si>
    <t>2130316</t>
  </si>
  <si>
    <t>农村水利</t>
  </si>
  <si>
    <t>2130399</t>
  </si>
  <si>
    <t>21307</t>
  </si>
  <si>
    <t>2130701</t>
  </si>
  <si>
    <t>2130705</t>
  </si>
  <si>
    <t>215</t>
  </si>
  <si>
    <t>21508</t>
  </si>
  <si>
    <t>2150899</t>
  </si>
  <si>
    <t>216</t>
  </si>
  <si>
    <t>21602</t>
  </si>
  <si>
    <t>2160299</t>
  </si>
  <si>
    <t>219</t>
  </si>
  <si>
    <t>21901</t>
  </si>
  <si>
    <t>221</t>
  </si>
  <si>
    <t>22102</t>
  </si>
  <si>
    <t>2210201</t>
  </si>
  <si>
    <t>2210203</t>
  </si>
  <si>
    <t>粮油物质储备支出</t>
  </si>
  <si>
    <t>粮油储备补贴</t>
  </si>
  <si>
    <t xml:space="preserve">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				 </t>
  </si>
  <si>
    <t>22999</t>
  </si>
  <si>
    <t>2299999</t>
  </si>
  <si>
    <t xml:space="preserve">    利润收入</t>
  </si>
  <si>
    <t>2024年对村级财政转移支付预算表</t>
  </si>
  <si>
    <t>单位:万元</t>
  </si>
  <si>
    <t>备注：本年“三公”经费共增加1辆公务车，其中：新增0辆公务车，因报废更新1辆公务车。</t>
  </si>
  <si>
    <t xml:space="preserve">本乡镇无基本建设项目，故本表为空表。
</t>
  </si>
  <si>
    <t>2024年政府收支预算相关情况说明</t>
  </si>
  <si>
    <t>一、一般公共预算收支预算总体情况</t>
  </si>
  <si>
    <t>本年收入预算总计39667.58万元、支出预算总计39667.58万元。与2023年年初预算数相比，收入、支出总计各增加9210.15万元。主要原因是：转移支付下达资金增加。</t>
  </si>
  <si>
    <t>二、一般公共预算收入预算具体情况</t>
  </si>
  <si>
    <t>本年收入预算合计33596.24万元，其中：一般性转移支付收入27643.42万元，专项转移支付收入5958.82万元。</t>
  </si>
  <si>
    <t>三、一般公共预算支出预算具体情况</t>
  </si>
  <si>
    <t>本年支出预算合计35024.16万元。其中：一般公共服务支出3033.95万元,教育支出25.70万元,科学技术支出502.00万元,文化旅游体育与传媒支出34.00万元,社会保障和就业支出6515.91万元,卫生健康支出1184.19万元,节能环保支出1054.64万元,城乡社区支出972.56万元,农林水支出14738.43万元,资源勘探工业信息等支出5846.73万元,商业服务业等支出500.00万元,援助其他地区支出13.00万元，住房保障支出603.06万元。</t>
  </si>
  <si>
    <t>四、“三公”经费预算情况说明</t>
  </si>
  <si>
    <t>2024年向化镇行政单位（含参照公务员管理的事业单位）、事业单位和其他单位用财政拨款开支的“三公”经费预算合计63.85万元。比2023年”三公”经费年初预算增加28.85万元，上升82.42%。其中</t>
  </si>
  <si>
    <t>因公出国（境）费预算0万元，2024年未安排出国。</t>
  </si>
  <si>
    <t>公务接待费预算30.00万元，主要安排会议、政策调研、专项检查以及团组接待交流等预算公务或开展业务所需住宿费、会场费、交通费、伙食费等支出。与2023年年初预算持平。</t>
  </si>
  <si>
    <t>公务用车购置及运行费预算33.85万元（其中，公务用车购置费25.00万元，公务用车运行费8.85万元），主要安排编制内公务车辆的报废更新，以及用于安排市内因公出差、公务文件交换、日常工作开展等所需公务用车燃料费、维修费、过路过桥费、保险费等支出。比2023年年初预算增加31.00万元，主要是编制内公务车辆的报废更新1辆。</t>
  </si>
  <si>
    <t>五、预算绩效管理工作开展情况</t>
  </si>
  <si>
    <t>2024年，向化镇申报专项资金项目绩效目标55个，涉及预算单位11个，金额35986.83万元，实现绩效目标100%申报的要求。</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</si>
</sst>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s>
  <fonts count="33">
    <font>
      <sz val="11"/>
      <color indexed="8"/>
      <name val="宋体"/>
      <charset val="1"/>
      <scheme val="minor"/>
    </font>
    <font>
      <b/>
      <sz val="17"/>
      <name val="宋体"/>
      <charset val="134"/>
    </font>
    <font>
      <b/>
      <sz val="12"/>
      <name val="宋体"/>
      <charset val="134"/>
    </font>
    <font>
      <sz val="12"/>
      <name val="宋体"/>
      <charset val="134"/>
    </font>
    <font>
      <sz val="11"/>
      <name val="宋体"/>
      <charset val="134"/>
    </font>
    <font>
      <sz val="11"/>
      <name val="SimSun"/>
      <charset val="134"/>
    </font>
    <font>
      <sz val="9"/>
      <name val="SimSun"/>
      <charset val="134"/>
    </font>
    <font>
      <b/>
      <sz val="11"/>
      <name val="宋体"/>
      <charset val="134"/>
    </font>
    <font>
      <b/>
      <sz val="9"/>
      <name val="SimSun"/>
      <charset val="134"/>
    </font>
    <font>
      <b/>
      <sz val="11"/>
      <name val="SimSun"/>
      <charset val="134"/>
    </font>
    <font>
      <sz val="9"/>
      <name val="阿里巴巴普惠体 M"/>
      <charset val="134"/>
    </font>
    <font>
      <b/>
      <sz val="22"/>
      <name val="宋体"/>
      <charset val="134"/>
    </font>
    <font>
      <sz val="17"/>
      <name val="宋体"/>
      <charset val="134"/>
    </font>
    <font>
      <sz val="11"/>
      <color rgb="FFFA7D00"/>
      <name val="宋体"/>
      <charset val="0"/>
      <scheme val="minor"/>
    </font>
    <font>
      <sz val="11"/>
      <color theme="1"/>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sz val="11"/>
      <color theme="1"/>
      <name val="宋体"/>
      <charset val="134"/>
      <scheme val="minor"/>
    </font>
    <font>
      <u/>
      <sz val="11"/>
      <color rgb="FF0000FF"/>
      <name val="宋体"/>
      <charset val="0"/>
      <scheme val="minor"/>
    </font>
    <font>
      <sz val="11"/>
      <color rgb="FFFF0000"/>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9C0006"/>
      <name val="宋体"/>
      <charset val="0"/>
      <scheme val="minor"/>
    </font>
    <font>
      <sz val="11"/>
      <color rgb="FF9C6500"/>
      <name val="宋体"/>
      <charset val="0"/>
      <scheme val="minor"/>
    </font>
    <font>
      <i/>
      <sz val="11"/>
      <color rgb="FF7F7F7F"/>
      <name val="宋体"/>
      <charset val="0"/>
      <scheme val="minor"/>
    </font>
    <font>
      <b/>
      <sz val="11"/>
      <color rgb="FFFA7D00"/>
      <name val="宋体"/>
      <charset val="0"/>
      <scheme val="minor"/>
    </font>
    <font>
      <sz val="11"/>
      <color rgb="FF006100"/>
      <name val="宋体"/>
      <charset val="0"/>
      <scheme val="minor"/>
    </font>
    <font>
      <b/>
      <sz val="13"/>
      <color theme="3"/>
      <name val="宋体"/>
      <charset val="134"/>
      <scheme val="minor"/>
    </font>
    <font>
      <b/>
      <sz val="18"/>
      <color theme="3"/>
      <name val="宋体"/>
      <charset val="134"/>
      <scheme val="minor"/>
    </font>
    <font>
      <sz val="11"/>
      <color rgb="FF3F3F76"/>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theme="5"/>
        <bgColor indexed="64"/>
      </patternFill>
    </fill>
    <fill>
      <patternFill patternType="solid">
        <fgColor rgb="FFA5A5A5"/>
        <bgColor indexed="64"/>
      </patternFill>
    </fill>
    <fill>
      <patternFill patternType="solid">
        <fgColor theme="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6"/>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rgb="FFFFFFCC"/>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bottom style="thin">
        <color rgb="FF000000"/>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5" fillId="27" borderId="0" applyNumberFormat="false" applyBorder="false" applyAlignment="false" applyProtection="false">
      <alignment vertical="center"/>
    </xf>
    <xf numFmtId="0" fontId="14" fillId="28" borderId="0" applyNumberFormat="false" applyBorder="false" applyAlignment="false" applyProtection="false">
      <alignment vertical="center"/>
    </xf>
    <xf numFmtId="0" fontId="15" fillId="29" borderId="0" applyNumberFormat="false" applyBorder="false" applyAlignment="false" applyProtection="false">
      <alignment vertical="center"/>
    </xf>
    <xf numFmtId="0" fontId="32" fillId="31" borderId="14" applyNumberFormat="false" applyAlignment="false" applyProtection="false">
      <alignment vertical="center"/>
    </xf>
    <xf numFmtId="0" fontId="14" fillId="4" borderId="0" applyNumberFormat="false" applyBorder="false" applyAlignment="false" applyProtection="false">
      <alignment vertical="center"/>
    </xf>
    <xf numFmtId="0" fontId="14" fillId="10" borderId="0" applyNumberFormat="false" applyBorder="false" applyAlignment="false" applyProtection="false">
      <alignment vertical="center"/>
    </xf>
    <xf numFmtId="44" fontId="18" fillId="0" borderId="0" applyFont="false" applyFill="false" applyBorder="false" applyAlignment="false" applyProtection="false">
      <alignment vertical="center"/>
    </xf>
    <xf numFmtId="0" fontId="15" fillId="23" borderId="0" applyNumberFormat="false" applyBorder="false" applyAlignment="false" applyProtection="false">
      <alignment vertical="center"/>
    </xf>
    <xf numFmtId="9" fontId="18" fillId="0" borderId="0" applyFont="false" applyFill="false" applyBorder="false" applyAlignment="false" applyProtection="false">
      <alignment vertical="center"/>
    </xf>
    <xf numFmtId="0" fontId="15" fillId="21"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15" fillId="13" borderId="0" applyNumberFormat="false" applyBorder="false" applyAlignment="false" applyProtection="false">
      <alignment vertical="center"/>
    </xf>
    <xf numFmtId="0" fontId="15" fillId="22" borderId="0" applyNumberFormat="false" applyBorder="false" applyAlignment="false" applyProtection="false">
      <alignment vertical="center"/>
    </xf>
    <xf numFmtId="0" fontId="15" fillId="25" borderId="0" applyNumberFormat="false" applyBorder="false" applyAlignment="false" applyProtection="false">
      <alignment vertical="center"/>
    </xf>
    <xf numFmtId="0" fontId="28" fillId="12" borderId="14" applyNumberFormat="false" applyAlignment="false" applyProtection="false">
      <alignment vertical="center"/>
    </xf>
    <xf numFmtId="0" fontId="15" fillId="15" borderId="0" applyNumberFormat="false" applyBorder="false" applyAlignment="false" applyProtection="false">
      <alignment vertical="center"/>
    </xf>
    <xf numFmtId="0" fontId="26" fillId="20" borderId="0" applyNumberFormat="false" applyBorder="false" applyAlignment="false" applyProtection="false">
      <alignment vertical="center"/>
    </xf>
    <xf numFmtId="0" fontId="14" fillId="18" borderId="0" applyNumberFormat="false" applyBorder="false" applyAlignment="false" applyProtection="false">
      <alignment vertical="center"/>
    </xf>
    <xf numFmtId="0" fontId="29" fillId="24"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24" fillId="0" borderId="13" applyNumberFormat="false" applyFill="false" applyAlignment="false" applyProtection="false">
      <alignment vertical="center"/>
    </xf>
    <xf numFmtId="0" fontId="25" fillId="19" borderId="0" applyNumberFormat="false" applyBorder="false" applyAlignment="false" applyProtection="false">
      <alignment vertical="center"/>
    </xf>
    <xf numFmtId="0" fontId="23" fillId="14" borderId="12" applyNumberFormat="false" applyAlignment="false" applyProtection="false">
      <alignment vertical="center"/>
    </xf>
    <xf numFmtId="0" fontId="22" fillId="12" borderId="11" applyNumberFormat="false" applyAlignment="false" applyProtection="false">
      <alignment vertical="center"/>
    </xf>
    <xf numFmtId="0" fontId="21" fillId="0" borderId="10"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4" fillId="11"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42" fontId="18" fillId="0" borderId="0" applyFont="false" applyFill="false" applyBorder="false" applyAlignment="false" applyProtection="false">
      <alignment vertical="center"/>
    </xf>
    <xf numFmtId="0" fontId="14" fillId="9" borderId="0" applyNumberFormat="false" applyBorder="false" applyAlignment="false" applyProtection="false">
      <alignment vertical="center"/>
    </xf>
    <xf numFmtId="43" fontId="18" fillId="0" borderId="0" applyFont="false" applyFill="false" applyBorder="false" applyAlignment="false" applyProtection="false">
      <alignment vertical="center"/>
    </xf>
    <xf numFmtId="0" fontId="16" fillId="0" borderId="0" applyNumberFormat="false" applyFill="false" applyBorder="false" applyAlignment="false" applyProtection="false">
      <alignment vertical="center"/>
    </xf>
    <xf numFmtId="0" fontId="31" fillId="0" borderId="0" applyNumberFormat="false" applyFill="false" applyBorder="false" applyAlignment="false" applyProtection="false">
      <alignment vertical="center"/>
    </xf>
    <xf numFmtId="0" fontId="14" fillId="7"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5" fillId="30" borderId="0" applyNumberFormat="false" applyBorder="false" applyAlignment="false" applyProtection="false">
      <alignment vertical="center"/>
    </xf>
    <xf numFmtId="0" fontId="18" fillId="32" borderId="15" applyNumberFormat="false" applyFont="false" applyAlignment="false" applyProtection="false">
      <alignment vertical="center"/>
    </xf>
    <xf numFmtId="0" fontId="14" fillId="26" borderId="0" applyNumberFormat="false" applyBorder="false" applyAlignment="false" applyProtection="false">
      <alignment vertical="center"/>
    </xf>
    <xf numFmtId="0" fontId="15" fillId="8"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41" fontId="18" fillId="0" borderId="0" applyFont="false" applyFill="false" applyBorder="false" applyAlignment="false" applyProtection="false">
      <alignment vertical="center"/>
    </xf>
    <xf numFmtId="0" fontId="30" fillId="0" borderId="10" applyNumberFormat="false" applyFill="false" applyAlignment="false" applyProtection="false">
      <alignment vertical="center"/>
    </xf>
    <xf numFmtId="0" fontId="14" fillId="6" borderId="0" applyNumberFormat="false" applyBorder="false" applyAlignment="false" applyProtection="false">
      <alignment vertical="center"/>
    </xf>
    <xf numFmtId="0" fontId="17" fillId="0" borderId="9" applyNumberFormat="false" applyFill="false" applyAlignment="false" applyProtection="false">
      <alignment vertical="center"/>
    </xf>
    <xf numFmtId="0" fontId="15" fillId="3" borderId="0" applyNumberFormat="false" applyBorder="false" applyAlignment="false" applyProtection="false">
      <alignment vertical="center"/>
    </xf>
    <xf numFmtId="0" fontId="14" fillId="2" borderId="0" applyNumberFormat="false" applyBorder="false" applyAlignment="false" applyProtection="false">
      <alignment vertical="center"/>
    </xf>
    <xf numFmtId="0" fontId="13" fillId="0" borderId="8" applyNumberFormat="false" applyFill="false" applyAlignment="false" applyProtection="false">
      <alignment vertical="center"/>
    </xf>
  </cellStyleXfs>
  <cellXfs count="62">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left" vertical="center" wrapText="true"/>
    </xf>
    <xf numFmtId="0" fontId="3" fillId="0" borderId="0" xfId="0" applyFont="true" applyBorder="true" applyAlignment="true">
      <alignment horizontal="left" vertical="center" wrapText="true"/>
    </xf>
    <xf numFmtId="0" fontId="3"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horizontal="right" vertical="center" wrapText="true"/>
    </xf>
    <xf numFmtId="0" fontId="2" fillId="0" borderId="1" xfId="0" applyFont="true" applyBorder="true" applyAlignment="true">
      <alignment horizontal="center" vertical="center" wrapText="true"/>
    </xf>
    <xf numFmtId="0" fontId="5" fillId="0" borderId="1" xfId="0" applyFont="true" applyBorder="true" applyAlignment="true">
      <alignment horizontal="center" vertical="center" wrapText="true"/>
    </xf>
    <xf numFmtId="4" fontId="3" fillId="0" borderId="1" xfId="0" applyNumberFormat="true" applyFont="true" applyBorder="true" applyAlignment="true">
      <alignment horizontal="left" vertical="center" wrapText="true"/>
    </xf>
    <xf numFmtId="0" fontId="3" fillId="0" borderId="1" xfId="0" applyFont="true" applyBorder="true" applyAlignment="true">
      <alignment vertical="center" wrapText="true"/>
    </xf>
    <xf numFmtId="0" fontId="6" fillId="0" borderId="1" xfId="0" applyFont="true" applyBorder="true" applyAlignment="true">
      <alignment vertical="center" wrapText="true"/>
    </xf>
    <xf numFmtId="0" fontId="5" fillId="0" borderId="2" xfId="0" applyFont="true" applyBorder="true" applyAlignment="true">
      <alignment horizontal="left" vertical="center" wrapText="true"/>
    </xf>
    <xf numFmtId="0" fontId="5" fillId="0" borderId="3" xfId="0" applyFont="true" applyBorder="true" applyAlignment="true">
      <alignment horizontal="left" vertical="center" wrapText="true"/>
    </xf>
    <xf numFmtId="0" fontId="5" fillId="0" borderId="4" xfId="0" applyFont="true" applyBorder="true" applyAlignment="true">
      <alignment horizontal="left" vertical="center" wrapText="true"/>
    </xf>
    <xf numFmtId="0" fontId="2" fillId="0" borderId="0" xfId="0" applyFont="true" applyBorder="true" applyAlignment="true">
      <alignment horizontal="center" vertical="center" wrapText="true"/>
    </xf>
    <xf numFmtId="0" fontId="7" fillId="0" borderId="1" xfId="0" applyFont="true" applyBorder="true" applyAlignment="true">
      <alignment horizontal="left" vertical="center" wrapText="true"/>
    </xf>
    <xf numFmtId="4" fontId="3" fillId="0" borderId="1" xfId="0" applyNumberFormat="true" applyFont="true" applyBorder="true" applyAlignment="true">
      <alignment horizontal="right" vertical="center" wrapText="true"/>
    </xf>
    <xf numFmtId="10" fontId="2" fillId="0" borderId="1" xfId="0" applyNumberFormat="true" applyFont="true" applyBorder="true" applyAlignment="true">
      <alignment horizontal="center" vertical="center" wrapText="true"/>
    </xf>
    <xf numFmtId="0" fontId="7" fillId="0" borderId="1" xfId="0" applyFont="true" applyBorder="true" applyAlignment="true">
      <alignment horizontal="center" vertical="center" wrapText="true"/>
    </xf>
    <xf numFmtId="0" fontId="6" fillId="0" borderId="0" xfId="0" applyFont="true" applyBorder="true" applyAlignment="true">
      <alignment vertical="center" wrapText="true"/>
    </xf>
    <xf numFmtId="0" fontId="4" fillId="0" borderId="1" xfId="0" applyFont="true" applyBorder="true" applyAlignment="true">
      <alignment vertical="center" wrapText="true"/>
    </xf>
    <xf numFmtId="0" fontId="8"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10" fontId="3" fillId="0" borderId="1" xfId="0" applyNumberFormat="true" applyFont="true" applyBorder="true" applyAlignment="true">
      <alignment vertical="center" wrapText="true"/>
    </xf>
    <xf numFmtId="0" fontId="7" fillId="0" borderId="1" xfId="0" applyFont="true" applyBorder="true" applyAlignment="true">
      <alignment vertical="center" wrapText="true"/>
    </xf>
    <xf numFmtId="0" fontId="9" fillId="0" borderId="1" xfId="0" applyFont="true" applyBorder="true" applyAlignment="true">
      <alignment horizontal="left" vertical="center" wrapText="true"/>
    </xf>
    <xf numFmtId="4" fontId="7" fillId="0" borderId="1" xfId="0" applyNumberFormat="true" applyFont="true" applyBorder="true" applyAlignment="true">
      <alignment horizontal="right" vertical="center" wrapText="true"/>
    </xf>
    <xf numFmtId="0" fontId="5" fillId="0" borderId="1" xfId="0" applyFont="true" applyBorder="true" applyAlignment="true">
      <alignment horizontal="left" vertical="center" wrapText="true"/>
    </xf>
    <xf numFmtId="4" fontId="4" fillId="0" borderId="1" xfId="0" applyNumberFormat="true" applyFont="true" applyBorder="true" applyAlignment="true">
      <alignment horizontal="right" vertical="center" wrapText="true"/>
    </xf>
    <xf numFmtId="4" fontId="7" fillId="0" borderId="5" xfId="0" applyNumberFormat="true" applyFont="true" applyBorder="true" applyAlignment="true">
      <alignment horizontal="right" vertical="center" wrapText="true"/>
    </xf>
    <xf numFmtId="0" fontId="10" fillId="0" borderId="2" xfId="0" applyFont="true" applyFill="true" applyBorder="true" applyAlignment="true">
      <alignment horizontal="left" vertical="center" wrapText="true"/>
    </xf>
    <xf numFmtId="4" fontId="10" fillId="0" borderId="6" xfId="0" applyNumberFormat="true" applyFont="true" applyFill="true" applyBorder="true" applyAlignment="true">
      <alignment horizontal="right" vertical="center" wrapText="true"/>
    </xf>
    <xf numFmtId="4" fontId="4" fillId="0" borderId="6" xfId="0" applyNumberFormat="true" applyFont="true" applyBorder="true" applyAlignment="true">
      <alignment horizontal="right" vertical="center" wrapText="true"/>
    </xf>
    <xf numFmtId="0" fontId="9" fillId="0" borderId="2" xfId="0" applyFont="true" applyBorder="true" applyAlignment="true">
      <alignment horizontal="left" vertical="center" wrapText="true"/>
    </xf>
    <xf numFmtId="4" fontId="7" fillId="0" borderId="6" xfId="0" applyNumberFormat="true" applyFont="true" applyBorder="true" applyAlignment="true">
      <alignment horizontal="right" vertical="center" wrapText="true"/>
    </xf>
    <xf numFmtId="4" fontId="4" fillId="0" borderId="7" xfId="0" applyNumberFormat="true" applyFont="true" applyBorder="true" applyAlignment="true">
      <alignment horizontal="right" vertical="center" wrapText="true"/>
    </xf>
    <xf numFmtId="10" fontId="7" fillId="0" borderId="1" xfId="0" applyNumberFormat="true" applyFont="true" applyBorder="true" applyAlignment="true">
      <alignment vertical="center" wrapText="true"/>
    </xf>
    <xf numFmtId="0" fontId="1" fillId="0" borderId="0" xfId="0" applyFont="true" applyAlignment="true">
      <alignment horizontal="center" vertical="center" wrapText="true"/>
    </xf>
    <xf numFmtId="176" fontId="3" fillId="0" borderId="1" xfId="0" applyNumberFormat="true" applyFont="true" applyFill="true" applyBorder="true" applyAlignment="true">
      <alignment vertical="center" wrapText="true"/>
    </xf>
    <xf numFmtId="4" fontId="3" fillId="0" borderId="1" xfId="0" applyNumberFormat="true" applyFont="true" applyFill="true" applyBorder="true" applyAlignment="true">
      <alignment horizontal="right" vertical="center" wrapText="true"/>
    </xf>
    <xf numFmtId="4" fontId="2" fillId="0" borderId="1" xfId="0" applyNumberFormat="true" applyFont="true" applyBorder="true" applyAlignment="true">
      <alignment horizontal="center" vertical="center" wrapText="true"/>
    </xf>
    <xf numFmtId="4" fontId="3" fillId="0" borderId="0" xfId="0" applyNumberFormat="true" applyFont="true" applyBorder="true" applyAlignment="true">
      <alignment horizontal="left" vertical="center" wrapText="true"/>
    </xf>
    <xf numFmtId="0" fontId="6" fillId="0" borderId="1" xfId="0" applyFont="true" applyBorder="true" applyAlignment="true">
      <alignment horizontal="center" vertical="center" wrapText="true"/>
    </xf>
    <xf numFmtId="176" fontId="4" fillId="0" borderId="1" xfId="0" applyNumberFormat="true" applyFont="true" applyBorder="true" applyAlignment="true">
      <alignment vertical="center" wrapText="true"/>
    </xf>
    <xf numFmtId="4" fontId="2" fillId="0" borderId="1" xfId="0" applyNumberFormat="true" applyFont="true" applyBorder="true" applyAlignment="true">
      <alignment horizontal="left" vertical="center" wrapText="true"/>
    </xf>
    <xf numFmtId="9" fontId="3" fillId="0" borderId="1" xfId="0" applyNumberFormat="true" applyFont="true" applyBorder="true" applyAlignment="true">
      <alignment vertical="center" wrapText="true"/>
    </xf>
    <xf numFmtId="176" fontId="3" fillId="0" borderId="1" xfId="0" applyNumberFormat="true" applyFont="true" applyBorder="true" applyAlignment="true">
      <alignment vertical="center" wrapText="true"/>
    </xf>
    <xf numFmtId="0" fontId="4" fillId="0" borderId="1" xfId="0" applyFont="true" applyBorder="true" applyAlignment="true">
      <alignment horizontal="left" vertical="center" wrapText="true"/>
    </xf>
    <xf numFmtId="0" fontId="3" fillId="0" borderId="5" xfId="0" applyFont="true" applyBorder="true" applyAlignment="true">
      <alignment vertical="center" wrapText="true"/>
    </xf>
    <xf numFmtId="176" fontId="3" fillId="0" borderId="5" xfId="0" applyNumberFormat="true" applyFont="true" applyBorder="true" applyAlignment="true">
      <alignment vertical="center" wrapText="true"/>
    </xf>
    <xf numFmtId="0" fontId="4" fillId="0" borderId="2" xfId="0" applyFont="true" applyBorder="true" applyAlignment="true">
      <alignment horizontal="left" vertical="center" wrapText="true"/>
    </xf>
    <xf numFmtId="0" fontId="3" fillId="0" borderId="6" xfId="0" applyFont="true" applyBorder="true" applyAlignment="true">
      <alignment vertical="center" wrapText="true"/>
    </xf>
    <xf numFmtId="176" fontId="3" fillId="0" borderId="6" xfId="0" applyNumberFormat="true" applyFont="true" applyBorder="true" applyAlignment="true">
      <alignment vertical="center" wrapText="true"/>
    </xf>
    <xf numFmtId="0" fontId="7" fillId="0" borderId="2" xfId="0" applyFont="true" applyBorder="true" applyAlignment="true">
      <alignment horizontal="left" vertical="center" wrapText="true"/>
    </xf>
    <xf numFmtId="4" fontId="2" fillId="0" borderId="6" xfId="0" applyNumberFormat="true" applyFont="true" applyBorder="true" applyAlignment="true">
      <alignment horizontal="left" vertical="center" wrapText="true"/>
    </xf>
    <xf numFmtId="4" fontId="3" fillId="0" borderId="6" xfId="0" applyNumberFormat="true" applyFont="true" applyBorder="true" applyAlignment="true">
      <alignment horizontal="right" vertical="center" wrapText="true"/>
    </xf>
    <xf numFmtId="176" fontId="3" fillId="0" borderId="4" xfId="0" applyNumberFormat="true" applyFont="true" applyBorder="true" applyAlignment="true">
      <alignment vertical="center" wrapText="true"/>
    </xf>
    <xf numFmtId="4" fontId="3" fillId="0" borderId="4" xfId="0" applyNumberFormat="true" applyFont="true" applyBorder="true" applyAlignment="true">
      <alignment horizontal="right" vertical="center" wrapText="true"/>
    </xf>
    <xf numFmtId="9" fontId="3" fillId="0" borderId="1" xfId="0" applyNumberFormat="true" applyFont="true" applyBorder="true" applyAlignment="true">
      <alignment horizontal="center" vertical="center" wrapText="true"/>
    </xf>
    <xf numFmtId="0" fontId="11" fillId="0" borderId="0" xfId="0" applyFont="true" applyBorder="true" applyAlignment="true">
      <alignment horizontal="center" vertical="center" wrapText="true"/>
    </xf>
    <xf numFmtId="0" fontId="12"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0"/>
  <sheetViews>
    <sheetView workbookViewId="0">
      <selection activeCell="A10" sqref="A10"/>
    </sheetView>
  </sheetViews>
  <sheetFormatPr defaultColWidth="10" defaultRowHeight="13.5"/>
  <cols>
    <col min="1" max="1" width="101.916666666667" customWidth="true"/>
    <col min="2" max="2" width="9.76666666666667" customWidth="true"/>
  </cols>
  <sheetData>
    <row r="1" ht="32.4" customHeight="true" spans="1:1">
      <c r="A1" s="60" t="s">
        <v>0</v>
      </c>
    </row>
    <row r="2" ht="25.6" customHeight="true" spans="1:1">
      <c r="A2" s="61"/>
    </row>
    <row r="3" ht="25.6" customHeight="true" spans="1:1">
      <c r="A3" s="61" t="s">
        <v>1</v>
      </c>
    </row>
    <row r="4" ht="25.6" customHeight="true" spans="1:1">
      <c r="A4" s="61"/>
    </row>
    <row r="5" ht="25.6" customHeight="true" spans="1:1">
      <c r="A5" s="61" t="s">
        <v>2</v>
      </c>
    </row>
    <row r="6" ht="25.6" customHeight="true" spans="1:1">
      <c r="A6" s="61" t="s">
        <v>3</v>
      </c>
    </row>
    <row r="7" ht="25.6" customHeight="true" spans="1:1">
      <c r="A7" s="61" t="s">
        <v>4</v>
      </c>
    </row>
    <row r="8" ht="25.6" customHeight="true" spans="1:1">
      <c r="A8" s="61" t="s">
        <v>5</v>
      </c>
    </row>
    <row r="9" ht="25.6" customHeight="true" spans="1:1">
      <c r="A9" s="61" t="s">
        <v>6</v>
      </c>
    </row>
    <row r="10" ht="25.6" customHeight="true" spans="1:1">
      <c r="A10" s="61" t="s">
        <v>7</v>
      </c>
    </row>
    <row r="11" ht="25.6" customHeight="true" spans="1:1">
      <c r="A11" s="61" t="s">
        <v>8</v>
      </c>
    </row>
    <row r="12" ht="25.6" customHeight="true" spans="1:1">
      <c r="A12" s="61" t="s">
        <v>9</v>
      </c>
    </row>
    <row r="13" ht="25.6" customHeight="true" spans="1:1">
      <c r="A13" s="61" t="s">
        <v>10</v>
      </c>
    </row>
    <row r="14" ht="25.6" customHeight="true" spans="1:1">
      <c r="A14" s="61" t="s">
        <v>11</v>
      </c>
    </row>
    <row r="15" ht="25.6" customHeight="true" spans="1:1">
      <c r="A15" s="61" t="s">
        <v>12</v>
      </c>
    </row>
    <row r="16" ht="25.6" customHeight="true" spans="1:1">
      <c r="A16" s="61" t="s">
        <v>13</v>
      </c>
    </row>
    <row r="17" ht="25.6" customHeight="true" spans="1:1">
      <c r="A17" s="61" t="s">
        <v>14</v>
      </c>
    </row>
    <row r="18" ht="25.6" customHeight="true" spans="1:1">
      <c r="A18" s="61" t="s">
        <v>15</v>
      </c>
    </row>
    <row r="19" ht="25.6" customHeight="true" spans="1:1">
      <c r="A19" s="61" t="s">
        <v>16</v>
      </c>
    </row>
    <row r="20" ht="25.6" customHeight="true" spans="1:1">
      <c r="A20" s="61" t="s">
        <v>17</v>
      </c>
    </row>
    <row r="21" ht="25.6" customHeight="true" spans="1:1">
      <c r="A21" s="61" t="s">
        <v>18</v>
      </c>
    </row>
    <row r="22" ht="25.6" customHeight="true" spans="1:1">
      <c r="A22" s="61" t="s">
        <v>19</v>
      </c>
    </row>
    <row r="23" ht="25.6" customHeight="true" spans="1:1">
      <c r="A23" s="61" t="s">
        <v>20</v>
      </c>
    </row>
    <row r="24" ht="25.6" customHeight="true" spans="1:1">
      <c r="A24" s="61" t="s">
        <v>21</v>
      </c>
    </row>
    <row r="25" ht="25.6" customHeight="true" spans="1:1">
      <c r="A25" s="61" t="s">
        <v>22</v>
      </c>
    </row>
    <row r="26" ht="25.6" customHeight="true" spans="1:1">
      <c r="A26" s="61" t="s">
        <v>23</v>
      </c>
    </row>
    <row r="27" ht="25.6" customHeight="true" spans="1:1">
      <c r="A27" s="61" t="s">
        <v>24</v>
      </c>
    </row>
    <row r="28" ht="25.6" customHeight="true" spans="1:1">
      <c r="A28" s="61" t="s">
        <v>25</v>
      </c>
    </row>
    <row r="29" ht="25.6" customHeight="true" spans="1:1">
      <c r="A29" s="61" t="s">
        <v>26</v>
      </c>
    </row>
    <row r="30" ht="25.6" customHeight="true" spans="1:1">
      <c r="A30" s="61" t="s">
        <v>27</v>
      </c>
    </row>
  </sheetData>
  <pageMargins left="0.118000000715256" right="0.118000000715256" top="0.118000000715256" bottom="0.118000000715256"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1" sqref="A1:E1"/>
    </sheetView>
  </sheetViews>
  <sheetFormatPr defaultColWidth="10" defaultRowHeight="13.5" outlineLevelRow="6" outlineLevelCol="4"/>
  <cols>
    <col min="1" max="1" width="40.1666666666667" customWidth="true"/>
    <col min="2" max="5" width="19.4916666666667" customWidth="true"/>
    <col min="6" max="6" width="9.76666666666667" customWidth="true"/>
  </cols>
  <sheetData>
    <row r="1" ht="37" customHeight="true" spans="1:5">
      <c r="A1" s="1" t="s">
        <v>10</v>
      </c>
      <c r="B1" s="1"/>
      <c r="C1" s="1"/>
      <c r="D1" s="1"/>
      <c r="E1" s="1"/>
    </row>
    <row r="2" ht="19.9" customHeight="true" spans="1:5">
      <c r="A2" s="5"/>
      <c r="B2" s="5"/>
      <c r="C2" s="5"/>
      <c r="D2" s="6"/>
      <c r="E2" s="6" t="s">
        <v>28</v>
      </c>
    </row>
    <row r="3" ht="33.15" customHeight="true" spans="1:5">
      <c r="A3" s="7" t="s">
        <v>296</v>
      </c>
      <c r="B3" s="7" t="s">
        <v>30</v>
      </c>
      <c r="C3" s="7" t="s">
        <v>31</v>
      </c>
      <c r="D3" s="7" t="s">
        <v>32</v>
      </c>
      <c r="E3" s="7" t="s">
        <v>281</v>
      </c>
    </row>
    <row r="4" ht="25.6" customHeight="true" spans="1:5">
      <c r="A4" s="21" t="s">
        <v>297</v>
      </c>
      <c r="B4" s="17"/>
      <c r="C4" s="17"/>
      <c r="D4" s="10"/>
      <c r="E4" s="10"/>
    </row>
    <row r="5" ht="25.6" customHeight="true" spans="1:5">
      <c r="A5" s="21" t="s">
        <v>298</v>
      </c>
      <c r="B5" s="17"/>
      <c r="C5" s="17"/>
      <c r="D5" s="10"/>
      <c r="E5" s="10"/>
    </row>
    <row r="6" ht="25.6" customHeight="true" spans="1:5">
      <c r="A6" s="21"/>
      <c r="B6" s="17"/>
      <c r="C6" s="17"/>
      <c r="D6" s="10"/>
      <c r="E6" s="10"/>
    </row>
    <row r="7" ht="25.6" customHeight="true" spans="1:5">
      <c r="A7" s="21" t="s">
        <v>295</v>
      </c>
      <c r="B7" s="21"/>
      <c r="C7" s="21"/>
      <c r="D7" s="21"/>
      <c r="E7" s="21"/>
    </row>
  </sheetData>
  <mergeCells count="2">
    <mergeCell ref="A1:E1"/>
    <mergeCell ref="A7:E7"/>
  </mergeCells>
  <pageMargins left="0.75" right="0.75" top="0.270000010728836" bottom="0.270000010728836"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workbookViewId="0">
      <selection activeCell="F18" sqref="F18"/>
    </sheetView>
  </sheetViews>
  <sheetFormatPr defaultColWidth="10" defaultRowHeight="13.5" outlineLevelCol="5"/>
  <cols>
    <col min="1" max="1" width="6.91666666666667" customWidth="true"/>
    <col min="2" max="2" width="39.25" customWidth="true"/>
    <col min="3" max="6" width="19.4916666666667" customWidth="true"/>
    <col min="7" max="7" width="9.76666666666667" customWidth="true"/>
  </cols>
  <sheetData>
    <row r="1" ht="37" customHeight="true" spans="1:6">
      <c r="A1" s="1" t="s">
        <v>299</v>
      </c>
      <c r="B1" s="1"/>
      <c r="C1" s="1"/>
      <c r="D1" s="1"/>
      <c r="E1" s="1"/>
      <c r="F1" s="1"/>
    </row>
    <row r="2" ht="19.9" customHeight="true" spans="1:6">
      <c r="A2" s="4"/>
      <c r="C2" s="5"/>
      <c r="D2" s="5"/>
      <c r="E2" s="6"/>
      <c r="F2" s="6" t="s">
        <v>28</v>
      </c>
    </row>
    <row r="3" ht="33.15" customHeight="true" spans="1:6">
      <c r="A3" s="7" t="s">
        <v>300</v>
      </c>
      <c r="B3" s="7" t="s">
        <v>301</v>
      </c>
      <c r="C3" s="7" t="s">
        <v>30</v>
      </c>
      <c r="D3" s="7" t="s">
        <v>31</v>
      </c>
      <c r="E3" s="7" t="s">
        <v>32</v>
      </c>
      <c r="F3" s="7" t="s">
        <v>281</v>
      </c>
    </row>
    <row r="4" ht="25.6" customHeight="true" spans="1:6">
      <c r="A4" s="19">
        <v>1</v>
      </c>
      <c r="B4" s="21" t="s">
        <v>302</v>
      </c>
      <c r="C4" s="17">
        <f>47.39/653.43*685</f>
        <v>49.6796137306215</v>
      </c>
      <c r="D4" s="10">
        <f>47.39+5.45</f>
        <v>52.84</v>
      </c>
      <c r="E4" s="10">
        <f>47.39+5.45</f>
        <v>52.84</v>
      </c>
      <c r="F4" s="24">
        <f>E4/D4</f>
        <v>1</v>
      </c>
    </row>
    <row r="5" ht="25.6" customHeight="true" spans="1:6">
      <c r="A5" s="19">
        <v>2</v>
      </c>
      <c r="B5" s="21" t="s">
        <v>303</v>
      </c>
      <c r="C5" s="17">
        <f t="shared" ref="C5:C14" si="0">E5/653.43*685</f>
        <v>84.0328726872044</v>
      </c>
      <c r="D5" s="10">
        <v>80.16</v>
      </c>
      <c r="E5" s="10">
        <v>80.16</v>
      </c>
      <c r="F5" s="24">
        <f t="shared" ref="F5:F15" si="1">E5/D5</f>
        <v>1</v>
      </c>
    </row>
    <row r="6" ht="25.6" customHeight="true" spans="1:6">
      <c r="A6" s="19">
        <v>3</v>
      </c>
      <c r="B6" s="21" t="s">
        <v>304</v>
      </c>
      <c r="C6" s="17">
        <f t="shared" si="0"/>
        <v>82.4184686959583</v>
      </c>
      <c r="D6" s="10">
        <v>78.62</v>
      </c>
      <c r="E6" s="10">
        <v>78.62</v>
      </c>
      <c r="F6" s="24">
        <f t="shared" si="1"/>
        <v>1</v>
      </c>
    </row>
    <row r="7" ht="25.6" customHeight="true" spans="1:6">
      <c r="A7" s="19">
        <v>4</v>
      </c>
      <c r="B7" s="21" t="s">
        <v>305</v>
      </c>
      <c r="C7" s="17">
        <f t="shared" si="0"/>
        <v>42.0688520576037</v>
      </c>
      <c r="D7" s="10">
        <v>40.13</v>
      </c>
      <c r="E7" s="10">
        <v>40.13</v>
      </c>
      <c r="F7" s="24">
        <f t="shared" si="1"/>
        <v>1</v>
      </c>
    </row>
    <row r="8" ht="25.6" customHeight="true" spans="1:6">
      <c r="A8" s="22">
        <v>5</v>
      </c>
      <c r="B8" s="21" t="s">
        <v>306</v>
      </c>
      <c r="C8" s="17">
        <f t="shared" si="0"/>
        <v>54.0615674211469</v>
      </c>
      <c r="D8" s="10">
        <v>51.57</v>
      </c>
      <c r="E8" s="10">
        <v>51.57</v>
      </c>
      <c r="F8" s="24">
        <f t="shared" si="1"/>
        <v>1</v>
      </c>
    </row>
    <row r="9" ht="25.6" customHeight="true" spans="1:6">
      <c r="A9" s="22">
        <v>6</v>
      </c>
      <c r="B9" s="21" t="s">
        <v>307</v>
      </c>
      <c r="C9" s="17">
        <f t="shared" si="0"/>
        <v>23.1572624458626</v>
      </c>
      <c r="D9" s="10">
        <v>22.09</v>
      </c>
      <c r="E9" s="10">
        <v>22.09</v>
      </c>
      <c r="F9" s="24">
        <f t="shared" si="1"/>
        <v>1</v>
      </c>
    </row>
    <row r="10" ht="25.6" customHeight="true" spans="1:6">
      <c r="A10" s="22">
        <v>7</v>
      </c>
      <c r="B10" s="21" t="s">
        <v>308</v>
      </c>
      <c r="C10" s="17">
        <f t="shared" si="0"/>
        <v>60.4667676721302</v>
      </c>
      <c r="D10" s="10">
        <v>57.68</v>
      </c>
      <c r="E10" s="10">
        <v>57.68</v>
      </c>
      <c r="F10" s="24">
        <f t="shared" si="1"/>
        <v>1</v>
      </c>
    </row>
    <row r="11" ht="25.6" customHeight="true" spans="1:6">
      <c r="A11" s="22">
        <v>8</v>
      </c>
      <c r="B11" s="21" t="s">
        <v>309</v>
      </c>
      <c r="C11" s="17">
        <f t="shared" si="0"/>
        <v>82.8797269791715</v>
      </c>
      <c r="D11" s="10">
        <v>79.06</v>
      </c>
      <c r="E11" s="10">
        <v>79.06</v>
      </c>
      <c r="F11" s="24">
        <f t="shared" si="1"/>
        <v>1</v>
      </c>
    </row>
    <row r="12" ht="25.6" customHeight="true" spans="1:6">
      <c r="A12" s="22">
        <v>9</v>
      </c>
      <c r="B12" s="21" t="s">
        <v>310</v>
      </c>
      <c r="C12" s="17">
        <f t="shared" si="0"/>
        <v>65.3938447882711</v>
      </c>
      <c r="D12" s="10">
        <v>62.38</v>
      </c>
      <c r="E12" s="10">
        <v>62.38</v>
      </c>
      <c r="F12" s="24">
        <f t="shared" si="1"/>
        <v>1</v>
      </c>
    </row>
    <row r="13" ht="25.6" customHeight="true" spans="1:6">
      <c r="A13" s="22">
        <v>10</v>
      </c>
      <c r="B13" s="21" t="s">
        <v>311</v>
      </c>
      <c r="C13" s="17">
        <f t="shared" si="0"/>
        <v>22.5387570206449</v>
      </c>
      <c r="D13" s="10">
        <v>21.5</v>
      </c>
      <c r="E13" s="10">
        <v>21.5</v>
      </c>
      <c r="F13" s="24">
        <f t="shared" si="1"/>
        <v>1</v>
      </c>
    </row>
    <row r="14" ht="25.6" customHeight="true" spans="1:6">
      <c r="A14" s="22">
        <v>11</v>
      </c>
      <c r="B14" s="21" t="s">
        <v>312</v>
      </c>
      <c r="C14" s="17">
        <f t="shared" si="0"/>
        <v>118.302266501385</v>
      </c>
      <c r="D14" s="10">
        <v>112.85</v>
      </c>
      <c r="E14" s="10">
        <v>112.85</v>
      </c>
      <c r="F14" s="24">
        <f t="shared" si="1"/>
        <v>1</v>
      </c>
    </row>
    <row r="15" ht="25.6" customHeight="true" spans="1:6">
      <c r="A15" s="43"/>
      <c r="B15" s="22" t="s">
        <v>313</v>
      </c>
      <c r="C15" s="17">
        <f>SUM(C4:C14)</f>
        <v>685</v>
      </c>
      <c r="D15" s="17">
        <f>SUM(D4:D14)</f>
        <v>658.88</v>
      </c>
      <c r="E15" s="17">
        <f>SUM(E4:E14)</f>
        <v>658.88</v>
      </c>
      <c r="F15" s="24">
        <f t="shared" si="1"/>
        <v>1</v>
      </c>
    </row>
  </sheetData>
  <mergeCells count="1">
    <mergeCell ref="A1:F1"/>
  </mergeCells>
  <pageMargins left="0.75" right="0.75" top="0.270000010728836" bottom="0.270000010728836"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D12" sqref="D12"/>
    </sheetView>
  </sheetViews>
  <sheetFormatPr defaultColWidth="10" defaultRowHeight="13.5" outlineLevelCol="3"/>
  <cols>
    <col min="1" max="1" width="33.5166666666667" customWidth="true"/>
    <col min="2" max="2" width="28.7666666666667" customWidth="true"/>
    <col min="3" max="3" width="31.35" customWidth="true"/>
    <col min="4" max="4" width="29.0416666666667" customWidth="true"/>
    <col min="5" max="5" width="9.76666666666667" customWidth="true"/>
  </cols>
  <sheetData>
    <row r="1" ht="37" customHeight="true" spans="1:4">
      <c r="A1" s="1" t="s">
        <v>12</v>
      </c>
      <c r="B1" s="1"/>
      <c r="C1" s="1"/>
      <c r="D1" s="1"/>
    </row>
    <row r="2" ht="19.9" customHeight="true" spans="1:4">
      <c r="A2" s="5"/>
      <c r="B2" s="5"/>
      <c r="C2" s="6"/>
      <c r="D2" s="6" t="s">
        <v>28</v>
      </c>
    </row>
    <row r="3" ht="33.15" customHeight="true" spans="1:4">
      <c r="A3" s="7" t="s">
        <v>314</v>
      </c>
      <c r="B3" s="7" t="s">
        <v>30</v>
      </c>
      <c r="C3" s="7" t="s">
        <v>32</v>
      </c>
      <c r="D3" s="7" t="s">
        <v>315</v>
      </c>
    </row>
    <row r="4" ht="25.6" customHeight="true" spans="1:4">
      <c r="A4" s="9" t="s">
        <v>316</v>
      </c>
      <c r="B4" s="17"/>
      <c r="C4" s="10"/>
      <c r="D4" s="10"/>
    </row>
    <row r="5" ht="25.6" customHeight="true" spans="1:4">
      <c r="A5" s="9" t="s">
        <v>317</v>
      </c>
      <c r="B5" s="17">
        <v>30</v>
      </c>
      <c r="C5" s="10">
        <v>28.41</v>
      </c>
      <c r="D5" s="24">
        <v>0.9474</v>
      </c>
    </row>
    <row r="6" ht="25.6" customHeight="true" spans="1:4">
      <c r="A6" s="9" t="s">
        <v>318</v>
      </c>
      <c r="B6" s="40">
        <v>5</v>
      </c>
      <c r="C6" s="40">
        <v>2.85</v>
      </c>
      <c r="D6" s="24">
        <v>0.5702</v>
      </c>
    </row>
    <row r="7" ht="25.6" customHeight="true" spans="1:4">
      <c r="A7" s="9" t="s">
        <v>319</v>
      </c>
      <c r="B7" s="40"/>
      <c r="C7" s="40"/>
      <c r="D7" s="24"/>
    </row>
    <row r="8" ht="25.6" customHeight="true" spans="1:4">
      <c r="A8" s="9" t="s">
        <v>320</v>
      </c>
      <c r="B8" s="40">
        <v>5</v>
      </c>
      <c r="C8" s="40">
        <v>2.85</v>
      </c>
      <c r="D8" s="24">
        <v>0.5702</v>
      </c>
    </row>
    <row r="9" ht="25.6" customHeight="true" spans="1:4">
      <c r="A9" s="41" t="s">
        <v>321</v>
      </c>
      <c r="B9" s="40">
        <v>35</v>
      </c>
      <c r="C9" s="40">
        <v>31.26</v>
      </c>
      <c r="D9" s="24">
        <v>0.8932</v>
      </c>
    </row>
    <row r="10" ht="51" customHeight="true" spans="1:4">
      <c r="A10" s="42" t="s">
        <v>322</v>
      </c>
      <c r="B10" s="42"/>
      <c r="C10" s="42"/>
      <c r="D10" s="42"/>
    </row>
    <row r="11" ht="38.4" customHeight="true" spans="1:4">
      <c r="A11" s="42" t="s">
        <v>323</v>
      </c>
      <c r="B11" s="42"/>
      <c r="C11" s="42"/>
      <c r="D11" s="42"/>
    </row>
  </sheetData>
  <mergeCells count="3">
    <mergeCell ref="A1:D1"/>
    <mergeCell ref="A10:D10"/>
    <mergeCell ref="A11:D11"/>
  </mergeCells>
  <pageMargins left="0.75" right="0.75" top="0.270000010728836" bottom="0.270000010728836"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0"/>
  <sheetViews>
    <sheetView workbookViewId="0">
      <selection activeCell="B25" sqref="B25"/>
    </sheetView>
  </sheetViews>
  <sheetFormatPr defaultColWidth="10" defaultRowHeight="13.5" outlineLevelCol="3"/>
  <cols>
    <col min="1" max="1" width="9.09166666666667" customWidth="true"/>
    <col min="2" max="2" width="32.7" customWidth="true"/>
    <col min="3" max="3" width="31.35" customWidth="true"/>
    <col min="4" max="4" width="29.0416666666667" customWidth="true"/>
    <col min="5" max="5" width="9.76666666666667" customWidth="true"/>
  </cols>
  <sheetData>
    <row r="1" ht="37" customHeight="true" spans="1:4">
      <c r="A1" s="1" t="s">
        <v>13</v>
      </c>
      <c r="B1" s="1"/>
      <c r="C1" s="1"/>
      <c r="D1" s="1"/>
    </row>
    <row r="2" ht="19.9" customHeight="true" spans="1:4">
      <c r="A2" s="4"/>
      <c r="B2" s="5"/>
      <c r="C2" s="6"/>
      <c r="D2" s="6" t="s">
        <v>324</v>
      </c>
    </row>
    <row r="3" ht="33.15" customHeight="true" spans="1:4">
      <c r="A3" s="7" t="s">
        <v>300</v>
      </c>
      <c r="B3" s="7" t="s">
        <v>314</v>
      </c>
      <c r="C3" s="7" t="s">
        <v>30</v>
      </c>
      <c r="D3" s="7" t="s">
        <v>32</v>
      </c>
    </row>
    <row r="4" ht="25.6" customHeight="true" spans="1:4">
      <c r="A4" s="8"/>
      <c r="B4" s="9"/>
      <c r="C4" s="10"/>
      <c r="D4" s="10"/>
    </row>
    <row r="5" ht="25.6" customHeight="true" spans="1:4">
      <c r="A5" s="8"/>
      <c r="B5" s="9"/>
      <c r="C5" s="10"/>
      <c r="D5" s="10"/>
    </row>
    <row r="6" ht="25.6" customHeight="true" spans="1:4">
      <c r="A6" s="8"/>
      <c r="B6" s="9"/>
      <c r="C6" s="10"/>
      <c r="D6" s="10"/>
    </row>
    <row r="7" ht="25.6" customHeight="true" spans="1:4">
      <c r="A7" s="8"/>
      <c r="B7" s="9"/>
      <c r="C7" s="11"/>
      <c r="D7" s="11"/>
    </row>
    <row r="8" ht="25.6" customHeight="true" spans="1:4">
      <c r="A8" s="8"/>
      <c r="B8" s="9"/>
      <c r="C8" s="11"/>
      <c r="D8" s="11"/>
    </row>
    <row r="9" ht="25.6" customHeight="true" spans="1:4">
      <c r="A9" s="8"/>
      <c r="B9" s="9"/>
      <c r="C9" s="11"/>
      <c r="D9" s="11"/>
    </row>
    <row r="10" ht="25.6" customHeight="true" spans="1:4">
      <c r="A10" s="8"/>
      <c r="B10" s="9"/>
      <c r="C10" s="10"/>
      <c r="D10" s="10"/>
    </row>
    <row r="11" ht="25.6" customHeight="true" spans="1:4">
      <c r="A11" s="8"/>
      <c r="B11" s="9"/>
      <c r="C11" s="10"/>
      <c r="D11" s="10"/>
    </row>
    <row r="12" ht="25.6" customHeight="true" spans="1:4">
      <c r="A12" s="8"/>
      <c r="B12" s="9"/>
      <c r="C12" s="10"/>
      <c r="D12" s="10"/>
    </row>
    <row r="13" ht="25.6" customHeight="true" spans="1:4">
      <c r="A13" s="8"/>
      <c r="B13" s="9"/>
      <c r="C13" s="11"/>
      <c r="D13" s="11"/>
    </row>
    <row r="14" ht="25.6" customHeight="true" spans="1:4">
      <c r="A14" s="8"/>
      <c r="B14" s="9"/>
      <c r="C14" s="11"/>
      <c r="D14" s="11"/>
    </row>
    <row r="15" ht="25.6" customHeight="true" spans="1:4">
      <c r="A15" s="8"/>
      <c r="B15" s="9"/>
      <c r="C15" s="11"/>
      <c r="D15" s="11"/>
    </row>
    <row r="16" ht="25.6" customHeight="true" spans="1:4">
      <c r="A16" s="8"/>
      <c r="B16" s="9"/>
      <c r="C16" s="10"/>
      <c r="D16" s="10"/>
    </row>
    <row r="17" ht="25.6" customHeight="true" spans="1:4">
      <c r="A17" s="8"/>
      <c r="B17" s="9"/>
      <c r="C17" s="10"/>
      <c r="D17" s="10"/>
    </row>
    <row r="18" ht="25.6" customHeight="true" spans="1:4">
      <c r="A18" s="8"/>
      <c r="B18" s="9"/>
      <c r="C18" s="10"/>
      <c r="D18" s="10"/>
    </row>
    <row r="19" ht="25.6" customHeight="true" spans="1:4">
      <c r="A19" s="8"/>
      <c r="B19" s="9"/>
      <c r="C19" s="11"/>
      <c r="D19" s="11"/>
    </row>
    <row r="20" ht="25.6" customHeight="true" spans="1:4">
      <c r="A20" s="12" t="s">
        <v>325</v>
      </c>
      <c r="B20" s="13"/>
      <c r="C20" s="13"/>
      <c r="D20" s="14"/>
    </row>
  </sheetData>
  <mergeCells count="2">
    <mergeCell ref="A1:D1"/>
    <mergeCell ref="A20:D20"/>
  </mergeCells>
  <pageMargins left="0.75" right="0.75" top="0.270000010728836" bottom="0.270000010728836"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14" sqref="A14"/>
    </sheetView>
  </sheetViews>
  <sheetFormatPr defaultColWidth="10" defaultRowHeight="13.5"/>
  <cols>
    <col min="1" max="1" width="132.625" customWidth="true"/>
    <col min="2" max="2" width="9.76666666666667" customWidth="true"/>
  </cols>
  <sheetData>
    <row r="1" ht="37" customHeight="true" spans="1:1">
      <c r="A1" s="1" t="s">
        <v>326</v>
      </c>
    </row>
    <row r="2" ht="33.15" customHeight="true" spans="1:1">
      <c r="A2" s="2" t="s">
        <v>327</v>
      </c>
    </row>
    <row r="3" ht="93" customHeight="true" spans="1:1">
      <c r="A3" s="3" t="s">
        <v>328</v>
      </c>
    </row>
    <row r="4" ht="25.6" customHeight="true" spans="1:1">
      <c r="A4" s="2" t="s">
        <v>329</v>
      </c>
    </row>
    <row r="5" ht="42" customHeight="true" spans="1:1">
      <c r="A5" s="3" t="s">
        <v>330</v>
      </c>
    </row>
    <row r="6" ht="25.6" customHeight="true" spans="1:1">
      <c r="A6" s="2" t="s">
        <v>331</v>
      </c>
    </row>
    <row r="7" ht="99" customHeight="true" spans="1:1">
      <c r="A7" s="3" t="s">
        <v>332</v>
      </c>
    </row>
    <row r="8" ht="25.6" customHeight="true" spans="1:1">
      <c r="A8" s="2" t="s">
        <v>333</v>
      </c>
    </row>
    <row r="9" ht="91" customHeight="true" spans="1:1">
      <c r="A9" s="3" t="s">
        <v>334</v>
      </c>
    </row>
  </sheetData>
  <pageMargins left="0.75" right="0.75" top="0.270000010728836" bottom="0.270000010728836"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workbookViewId="0">
      <selection activeCell="D23" sqref="D23"/>
    </sheetView>
  </sheetViews>
  <sheetFormatPr defaultColWidth="10" defaultRowHeight="13.5" outlineLevelCol="3"/>
  <cols>
    <col min="1" max="1" width="40.5" customWidth="true"/>
    <col min="2" max="4" width="25.75" customWidth="true"/>
    <col min="5" max="5" width="9.76666666666667" customWidth="true"/>
  </cols>
  <sheetData>
    <row r="1" ht="37" customHeight="true" spans="1:4">
      <c r="A1" s="1" t="s">
        <v>15</v>
      </c>
      <c r="B1" s="1"/>
      <c r="C1" s="1"/>
      <c r="D1" s="1"/>
    </row>
    <row r="2" ht="19.9" customHeight="true" spans="1:4">
      <c r="A2" s="5"/>
      <c r="B2" s="5"/>
      <c r="C2" s="5"/>
      <c r="D2" s="6" t="s">
        <v>28</v>
      </c>
    </row>
    <row r="3" ht="33.15" customHeight="true" spans="1:4">
      <c r="A3" s="7" t="s">
        <v>29</v>
      </c>
      <c r="B3" s="7" t="s">
        <v>335</v>
      </c>
      <c r="C3" s="7" t="s">
        <v>336</v>
      </c>
      <c r="D3" s="7" t="s">
        <v>337</v>
      </c>
    </row>
    <row r="4" ht="19.9" customHeight="true" spans="1:4">
      <c r="A4" s="21" t="s">
        <v>34</v>
      </c>
      <c r="B4" s="17">
        <v>27416.32</v>
      </c>
      <c r="C4" s="17">
        <v>27637.42</v>
      </c>
      <c r="D4" s="24">
        <f>C4/B4</f>
        <v>1.00806453966105</v>
      </c>
    </row>
    <row r="5" ht="19.9" customHeight="true" spans="1:4">
      <c r="A5" s="21" t="s">
        <v>35</v>
      </c>
      <c r="B5" s="17">
        <v>12422.32</v>
      </c>
      <c r="C5" s="17">
        <v>5958.82</v>
      </c>
      <c r="D5" s="24">
        <f>C5/B5</f>
        <v>0.479686564184468</v>
      </c>
    </row>
    <row r="6" ht="19.9" customHeight="true" spans="1:4">
      <c r="A6" s="21"/>
      <c r="B6" s="17"/>
      <c r="C6" s="17"/>
      <c r="D6" s="24"/>
    </row>
    <row r="7" ht="19.9" customHeight="true" spans="1:4">
      <c r="A7" s="21"/>
      <c r="B7" s="17"/>
      <c r="C7" s="17"/>
      <c r="D7" s="24" t="s">
        <v>338</v>
      </c>
    </row>
    <row r="8" ht="19.9" customHeight="true" spans="1:4">
      <c r="A8" s="25" t="s">
        <v>36</v>
      </c>
      <c r="B8" s="17">
        <f>B4+B5+B6</f>
        <v>39838.64</v>
      </c>
      <c r="C8" s="17">
        <f>C4+C5+C6</f>
        <v>33596.24</v>
      </c>
      <c r="D8" s="24">
        <f>C8/B8</f>
        <v>0.843307904085079</v>
      </c>
    </row>
    <row r="9" ht="19.9" customHeight="true" spans="1:4">
      <c r="A9" s="25" t="s">
        <v>37</v>
      </c>
      <c r="B9" s="17">
        <v>3113.86</v>
      </c>
      <c r="C9" s="17">
        <v>5944.88</v>
      </c>
      <c r="D9" s="24">
        <v>0</v>
      </c>
    </row>
    <row r="10" ht="19.9" customHeight="true" spans="1:4">
      <c r="A10" s="25" t="s">
        <v>38</v>
      </c>
      <c r="B10" s="17">
        <v>0</v>
      </c>
      <c r="C10" s="17">
        <v>120.46</v>
      </c>
      <c r="D10" s="24">
        <v>0</v>
      </c>
    </row>
    <row r="11" ht="19.9" customHeight="true" spans="1:4">
      <c r="A11" s="21"/>
      <c r="B11" s="17"/>
      <c r="C11" s="17"/>
      <c r="D11" s="24" t="s">
        <v>338</v>
      </c>
    </row>
    <row r="12" ht="19.9" customHeight="true" spans="1:4">
      <c r="A12" s="25" t="s">
        <v>39</v>
      </c>
      <c r="B12" s="17">
        <f>B8+B9+B10</f>
        <v>42952.5</v>
      </c>
      <c r="C12" s="17">
        <f>C8+C9+C10</f>
        <v>39661.58</v>
      </c>
      <c r="D12" s="24">
        <f>C12/B12</f>
        <v>0.923382340958035</v>
      </c>
    </row>
    <row r="13" ht="19.9" customHeight="true" spans="1:4">
      <c r="A13" s="21"/>
      <c r="B13" s="17"/>
      <c r="C13" s="17"/>
      <c r="D13" s="10"/>
    </row>
  </sheetData>
  <mergeCells count="1">
    <mergeCell ref="A1:D1"/>
  </mergeCells>
  <pageMargins left="0.118000000715256" right="0.118000000715256" top="0.118000000715256" bottom="0.118000000715256"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2"/>
  <sheetViews>
    <sheetView topLeftCell="A144" workbookViewId="0">
      <selection activeCell="E177" sqref="E177"/>
    </sheetView>
  </sheetViews>
  <sheetFormatPr defaultColWidth="10" defaultRowHeight="13.5" outlineLevelCol="4"/>
  <cols>
    <col min="1" max="1" width="10.8583333333333" customWidth="true"/>
    <col min="2" max="2" width="46.675" customWidth="true"/>
    <col min="3" max="5" width="19.4916666666667" customWidth="true"/>
    <col min="6" max="8" width="9.76666666666667" customWidth="true"/>
  </cols>
  <sheetData>
    <row r="1" ht="37" customHeight="true" spans="1:5">
      <c r="A1" s="1" t="s">
        <v>16</v>
      </c>
      <c r="B1" s="1"/>
      <c r="C1" s="1"/>
      <c r="D1" s="1"/>
      <c r="E1" s="1"/>
    </row>
    <row r="2" ht="19.9" customHeight="true" spans="2:5">
      <c r="B2" s="5"/>
      <c r="C2" s="5"/>
      <c r="D2" s="5"/>
      <c r="E2" s="6" t="s">
        <v>28</v>
      </c>
    </row>
    <row r="3" ht="33.9" customHeight="true" spans="1:5">
      <c r="A3" s="7" t="s">
        <v>40</v>
      </c>
      <c r="B3" s="7" t="s">
        <v>41</v>
      </c>
      <c r="C3" s="7" t="s">
        <v>335</v>
      </c>
      <c r="D3" s="7" t="s">
        <v>336</v>
      </c>
      <c r="E3" s="7" t="s">
        <v>337</v>
      </c>
    </row>
    <row r="4" ht="19.9" customHeight="true" spans="1:5">
      <c r="A4" s="26" t="s">
        <v>339</v>
      </c>
      <c r="B4" s="26" t="s">
        <v>42</v>
      </c>
      <c r="C4" s="27">
        <v>3098.43</v>
      </c>
      <c r="D4" s="27">
        <v>3033.94858</v>
      </c>
      <c r="E4" s="37">
        <f>D4/C4</f>
        <v>0.979189002172068</v>
      </c>
    </row>
    <row r="5" ht="19.9" customHeight="true" spans="1:5">
      <c r="A5" s="26" t="s">
        <v>340</v>
      </c>
      <c r="B5" s="26" t="s">
        <v>43</v>
      </c>
      <c r="C5" s="27">
        <v>12.98</v>
      </c>
      <c r="D5" s="27">
        <v>27.3</v>
      </c>
      <c r="E5" s="37">
        <f t="shared" ref="E5:E36" si="0">D5/C5</f>
        <v>2.10323574730354</v>
      </c>
    </row>
    <row r="6" ht="19.9" customHeight="true" spans="1:5">
      <c r="A6" s="28" t="s">
        <v>341</v>
      </c>
      <c r="B6" s="28" t="s">
        <v>44</v>
      </c>
      <c r="C6" s="29">
        <v>12.98</v>
      </c>
      <c r="D6" s="29">
        <v>27.3</v>
      </c>
      <c r="E6" s="37">
        <f t="shared" si="0"/>
        <v>2.10323574730354</v>
      </c>
    </row>
    <row r="7" ht="19.9" customHeight="true" spans="1:5">
      <c r="A7" s="26" t="s">
        <v>342</v>
      </c>
      <c r="B7" s="26" t="s">
        <v>45</v>
      </c>
      <c r="C7" s="27">
        <v>1981.06</v>
      </c>
      <c r="D7" s="27">
        <v>2120.4</v>
      </c>
      <c r="E7" s="37">
        <f t="shared" si="0"/>
        <v>1.0703360827032</v>
      </c>
    </row>
    <row r="8" ht="19.9" customHeight="true" spans="1:5">
      <c r="A8" s="28" t="s">
        <v>343</v>
      </c>
      <c r="B8" s="28" t="s">
        <v>46</v>
      </c>
      <c r="C8" s="29">
        <v>1953.14</v>
      </c>
      <c r="D8" s="29">
        <v>2100.4</v>
      </c>
      <c r="E8" s="37">
        <f t="shared" si="0"/>
        <v>1.07539654095457</v>
      </c>
    </row>
    <row r="9" ht="19.9" customHeight="true" spans="1:5">
      <c r="A9" s="28" t="s">
        <v>344</v>
      </c>
      <c r="B9" s="28" t="s">
        <v>47</v>
      </c>
      <c r="C9" s="29">
        <v>27.92</v>
      </c>
      <c r="D9" s="29">
        <v>20</v>
      </c>
      <c r="E9" s="37">
        <f t="shared" si="0"/>
        <v>0.716332378223496</v>
      </c>
    </row>
    <row r="10" ht="19.9" customHeight="true" spans="1:5">
      <c r="A10" s="26" t="s">
        <v>345</v>
      </c>
      <c r="B10" s="26" t="s">
        <v>48</v>
      </c>
      <c r="C10" s="27">
        <v>17.61</v>
      </c>
      <c r="D10" s="27">
        <v>10</v>
      </c>
      <c r="E10" s="37">
        <f t="shared" si="0"/>
        <v>0.56785917092561</v>
      </c>
    </row>
    <row r="11" ht="19.9" customHeight="true" spans="1:5">
      <c r="A11" s="28" t="s">
        <v>346</v>
      </c>
      <c r="B11" s="28" t="s">
        <v>49</v>
      </c>
      <c r="C11" s="29">
        <v>17.61</v>
      </c>
      <c r="D11" s="29">
        <v>10</v>
      </c>
      <c r="E11" s="37">
        <f t="shared" si="0"/>
        <v>0.56785917092561</v>
      </c>
    </row>
    <row r="12" ht="19.9" customHeight="true" spans="1:5">
      <c r="A12" s="26" t="s">
        <v>347</v>
      </c>
      <c r="B12" s="26" t="s">
        <v>50</v>
      </c>
      <c r="C12" s="27">
        <v>377.56</v>
      </c>
      <c r="D12" s="27">
        <v>325.89</v>
      </c>
      <c r="E12" s="37">
        <f t="shared" si="0"/>
        <v>0.863147579192711</v>
      </c>
    </row>
    <row r="13" ht="19.9" customHeight="true" spans="1:5">
      <c r="A13" s="28" t="s">
        <v>348</v>
      </c>
      <c r="B13" s="28" t="s">
        <v>51</v>
      </c>
      <c r="C13" s="29">
        <v>377.56</v>
      </c>
      <c r="D13" s="29">
        <v>325.89</v>
      </c>
      <c r="E13" s="37">
        <f t="shared" si="0"/>
        <v>0.863147579192711</v>
      </c>
    </row>
    <row r="14" ht="19.9" customHeight="true" spans="1:5">
      <c r="A14" s="26" t="s">
        <v>349</v>
      </c>
      <c r="B14" s="26" t="s">
        <v>52</v>
      </c>
      <c r="C14" s="27">
        <v>34.4</v>
      </c>
      <c r="D14" s="27">
        <v>8</v>
      </c>
      <c r="E14" s="37">
        <f t="shared" si="0"/>
        <v>0.232558139534884</v>
      </c>
    </row>
    <row r="15" ht="19.9" customHeight="true" spans="1:5">
      <c r="A15" s="28" t="s">
        <v>350</v>
      </c>
      <c r="B15" s="28" t="s">
        <v>53</v>
      </c>
      <c r="C15" s="29">
        <v>34.4</v>
      </c>
      <c r="D15" s="29">
        <v>8</v>
      </c>
      <c r="E15" s="37">
        <f t="shared" si="0"/>
        <v>0.232558139534884</v>
      </c>
    </row>
    <row r="16" ht="19.9" customHeight="true" spans="1:5">
      <c r="A16" s="26" t="s">
        <v>351</v>
      </c>
      <c r="B16" s="26" t="s">
        <v>352</v>
      </c>
      <c r="C16" s="27">
        <v>0</v>
      </c>
      <c r="D16" s="27">
        <v>177.78</v>
      </c>
      <c r="E16" s="37"/>
    </row>
    <row r="17" ht="19.9" customHeight="true" spans="1:5">
      <c r="A17" s="28" t="s">
        <v>353</v>
      </c>
      <c r="B17" s="28" t="s">
        <v>354</v>
      </c>
      <c r="C17" s="29">
        <v>0</v>
      </c>
      <c r="D17" s="29">
        <v>177.78</v>
      </c>
      <c r="E17" s="37"/>
    </row>
    <row r="18" ht="19.9" customHeight="true" spans="1:5">
      <c r="A18" s="26" t="s">
        <v>355</v>
      </c>
      <c r="B18" s="26" t="s">
        <v>54</v>
      </c>
      <c r="C18" s="27">
        <v>33.57</v>
      </c>
      <c r="D18" s="27">
        <v>46</v>
      </c>
      <c r="E18" s="37">
        <f t="shared" si="0"/>
        <v>1.37027107536491</v>
      </c>
    </row>
    <row r="19" ht="19.9" customHeight="true" spans="1:5">
      <c r="A19" s="28" t="s">
        <v>356</v>
      </c>
      <c r="B19" s="28" t="s">
        <v>55</v>
      </c>
      <c r="C19" s="29">
        <v>33.57</v>
      </c>
      <c r="D19" s="29">
        <v>46</v>
      </c>
      <c r="E19" s="37">
        <f t="shared" si="0"/>
        <v>1.37027107536491</v>
      </c>
    </row>
    <row r="20" ht="19.9" customHeight="true" spans="1:5">
      <c r="A20" s="26" t="s">
        <v>357</v>
      </c>
      <c r="B20" s="26" t="s">
        <v>56</v>
      </c>
      <c r="C20" s="27">
        <v>18.77</v>
      </c>
      <c r="D20" s="27">
        <v>12.74858</v>
      </c>
      <c r="E20" s="37">
        <f t="shared" si="0"/>
        <v>0.67919978689398</v>
      </c>
    </row>
    <row r="21" ht="19.9" customHeight="true" spans="1:5">
      <c r="A21" s="28" t="s">
        <v>358</v>
      </c>
      <c r="B21" s="28" t="s">
        <v>57</v>
      </c>
      <c r="C21" s="29">
        <v>18.77</v>
      </c>
      <c r="D21" s="29">
        <v>12.74858</v>
      </c>
      <c r="E21" s="37">
        <f t="shared" si="0"/>
        <v>0.67919978689398</v>
      </c>
    </row>
    <row r="22" ht="19.9" customHeight="true" spans="1:5">
      <c r="A22" s="26" t="s">
        <v>359</v>
      </c>
      <c r="B22" s="26" t="s">
        <v>58</v>
      </c>
      <c r="C22" s="27">
        <v>335.43</v>
      </c>
      <c r="D22" s="27">
        <v>305.83</v>
      </c>
      <c r="E22" s="37">
        <f t="shared" si="0"/>
        <v>0.911755060668396</v>
      </c>
    </row>
    <row r="23" ht="19.9" customHeight="true" spans="1:5">
      <c r="A23" s="28" t="s">
        <v>360</v>
      </c>
      <c r="B23" s="28" t="s">
        <v>59</v>
      </c>
      <c r="C23" s="29">
        <v>284.41</v>
      </c>
      <c r="D23" s="29">
        <v>262.83</v>
      </c>
      <c r="E23" s="37">
        <f t="shared" si="0"/>
        <v>0.924123624345135</v>
      </c>
    </row>
    <row r="24" ht="19.9" customHeight="true" spans="1:5">
      <c r="A24" s="28" t="s">
        <v>361</v>
      </c>
      <c r="B24" s="28" t="s">
        <v>58</v>
      </c>
      <c r="C24" s="29">
        <v>51.02</v>
      </c>
      <c r="D24" s="29">
        <v>43</v>
      </c>
      <c r="E24" s="37">
        <f t="shared" si="0"/>
        <v>0.84280674245394</v>
      </c>
    </row>
    <row r="25" ht="19.9" customHeight="true" spans="1:5">
      <c r="A25" s="26">
        <v>20199</v>
      </c>
      <c r="B25" s="26" t="s">
        <v>60</v>
      </c>
      <c r="C25" s="27">
        <v>287.04</v>
      </c>
      <c r="D25" s="27">
        <v>0</v>
      </c>
      <c r="E25" s="37">
        <f t="shared" si="0"/>
        <v>0</v>
      </c>
    </row>
    <row r="26" ht="19.9" customHeight="true" spans="1:5">
      <c r="A26" s="28">
        <v>2019999</v>
      </c>
      <c r="B26" s="28" t="s">
        <v>60</v>
      </c>
      <c r="C26" s="29">
        <v>287.04</v>
      </c>
      <c r="D26" s="29">
        <v>0</v>
      </c>
      <c r="E26" s="37">
        <f t="shared" si="0"/>
        <v>0</v>
      </c>
    </row>
    <row r="27" ht="19.9" customHeight="true" spans="1:5">
      <c r="A27" s="26" t="s">
        <v>362</v>
      </c>
      <c r="B27" s="26" t="s">
        <v>61</v>
      </c>
      <c r="C27" s="27">
        <v>28.85</v>
      </c>
      <c r="D27" s="27">
        <v>25.7</v>
      </c>
      <c r="E27" s="37">
        <f t="shared" si="0"/>
        <v>0.890814558058925</v>
      </c>
    </row>
    <row r="28" ht="19.9" customHeight="true" spans="1:5">
      <c r="A28" s="26" t="s">
        <v>363</v>
      </c>
      <c r="B28" s="26" t="s">
        <v>62</v>
      </c>
      <c r="C28" s="27">
        <v>9.52</v>
      </c>
      <c r="D28" s="27">
        <v>9</v>
      </c>
      <c r="E28" s="37">
        <f t="shared" si="0"/>
        <v>0.945378151260504</v>
      </c>
    </row>
    <row r="29" ht="19.9" customHeight="true" spans="1:5">
      <c r="A29" s="28" t="s">
        <v>364</v>
      </c>
      <c r="B29" s="28" t="s">
        <v>63</v>
      </c>
      <c r="C29" s="29">
        <v>2.52</v>
      </c>
      <c r="D29" s="29">
        <v>3</v>
      </c>
      <c r="E29" s="37">
        <f t="shared" si="0"/>
        <v>1.19047619047619</v>
      </c>
    </row>
    <row r="30" ht="19.9" customHeight="true" spans="1:5">
      <c r="A30" s="28" t="s">
        <v>365</v>
      </c>
      <c r="B30" s="28" t="s">
        <v>64</v>
      </c>
      <c r="C30" s="29">
        <v>3</v>
      </c>
      <c r="D30" s="29">
        <v>3</v>
      </c>
      <c r="E30" s="37">
        <f t="shared" si="0"/>
        <v>1</v>
      </c>
    </row>
    <row r="31" ht="19.9" customHeight="true" spans="1:5">
      <c r="A31" s="28" t="s">
        <v>366</v>
      </c>
      <c r="B31" s="28" t="s">
        <v>65</v>
      </c>
      <c r="C31" s="29">
        <v>4</v>
      </c>
      <c r="D31" s="29">
        <v>3</v>
      </c>
      <c r="E31" s="37">
        <f t="shared" si="0"/>
        <v>0.75</v>
      </c>
    </row>
    <row r="32" ht="19.9" customHeight="true" spans="1:5">
      <c r="A32" s="26" t="s">
        <v>367</v>
      </c>
      <c r="B32" s="26" t="s">
        <v>66</v>
      </c>
      <c r="C32" s="27">
        <v>19.33</v>
      </c>
      <c r="D32" s="27">
        <v>16.7</v>
      </c>
      <c r="E32" s="37">
        <f t="shared" si="0"/>
        <v>0.863942058975686</v>
      </c>
    </row>
    <row r="33" ht="19.9" customHeight="true" spans="1:5">
      <c r="A33" s="28" t="s">
        <v>368</v>
      </c>
      <c r="B33" s="28" t="s">
        <v>67</v>
      </c>
      <c r="C33" s="29">
        <v>19.33</v>
      </c>
      <c r="D33" s="29">
        <v>16.7</v>
      </c>
      <c r="E33" s="37">
        <f t="shared" si="0"/>
        <v>0.863942058975686</v>
      </c>
    </row>
    <row r="34" ht="19.9" customHeight="true" spans="1:5">
      <c r="A34" s="26" t="s">
        <v>369</v>
      </c>
      <c r="B34" s="26" t="s">
        <v>68</v>
      </c>
      <c r="C34" s="27">
        <v>501.92</v>
      </c>
      <c r="D34" s="27">
        <v>502</v>
      </c>
      <c r="E34" s="37">
        <f t="shared" si="0"/>
        <v>1.00015938795027</v>
      </c>
    </row>
    <row r="35" ht="19.9" customHeight="true" spans="1:5">
      <c r="A35" s="26" t="s">
        <v>370</v>
      </c>
      <c r="B35" s="26" t="s">
        <v>69</v>
      </c>
      <c r="C35" s="27">
        <v>1.92</v>
      </c>
      <c r="D35" s="27">
        <v>502</v>
      </c>
      <c r="E35" s="37">
        <f t="shared" si="0"/>
        <v>261.458333333333</v>
      </c>
    </row>
    <row r="36" ht="19.9" customHeight="true" spans="1:5">
      <c r="A36" s="28" t="s">
        <v>371</v>
      </c>
      <c r="B36" s="28" t="s">
        <v>70</v>
      </c>
      <c r="C36" s="29">
        <v>1.92</v>
      </c>
      <c r="D36" s="29">
        <v>2</v>
      </c>
      <c r="E36" s="37">
        <f t="shared" si="0"/>
        <v>1.04166666666667</v>
      </c>
    </row>
    <row r="37" ht="19.9" customHeight="true" spans="1:5">
      <c r="A37" s="28" t="s">
        <v>372</v>
      </c>
      <c r="B37" s="28" t="s">
        <v>373</v>
      </c>
      <c r="C37" s="29">
        <v>500</v>
      </c>
      <c r="D37" s="29">
        <v>500</v>
      </c>
      <c r="E37" s="37">
        <f t="shared" ref="E37:E68" si="1">D37/C37</f>
        <v>1</v>
      </c>
    </row>
    <row r="38" ht="19.9" customHeight="true" spans="1:5">
      <c r="A38" s="26" t="s">
        <v>374</v>
      </c>
      <c r="B38" s="26" t="s">
        <v>72</v>
      </c>
      <c r="C38" s="27">
        <v>62.35</v>
      </c>
      <c r="D38" s="27">
        <v>34</v>
      </c>
      <c r="E38" s="37">
        <f t="shared" si="1"/>
        <v>0.545308740978348</v>
      </c>
    </row>
    <row r="39" ht="19.9" customHeight="true" spans="1:5">
      <c r="A39" s="26" t="s">
        <v>375</v>
      </c>
      <c r="B39" s="26" t="s">
        <v>73</v>
      </c>
      <c r="C39" s="27">
        <v>0.49</v>
      </c>
      <c r="D39" s="27">
        <v>18.39</v>
      </c>
      <c r="E39" s="37">
        <f t="shared" si="1"/>
        <v>37.530612244898</v>
      </c>
    </row>
    <row r="40" ht="19.9" customHeight="true" spans="1:5">
      <c r="A40" s="28" t="s">
        <v>376</v>
      </c>
      <c r="B40" s="28" t="s">
        <v>74</v>
      </c>
      <c r="C40" s="29">
        <v>0.49</v>
      </c>
      <c r="D40" s="29">
        <v>18.39</v>
      </c>
      <c r="E40" s="37">
        <f t="shared" si="1"/>
        <v>37.530612244898</v>
      </c>
    </row>
    <row r="41" ht="19.9" customHeight="true" spans="1:5">
      <c r="A41" s="26" t="s">
        <v>377</v>
      </c>
      <c r="B41" s="26" t="s">
        <v>378</v>
      </c>
      <c r="C41" s="27">
        <v>0</v>
      </c>
      <c r="D41" s="27">
        <v>15.61</v>
      </c>
      <c r="E41" s="37"/>
    </row>
    <row r="42" ht="19.9" customHeight="true" spans="1:5">
      <c r="A42" s="28" t="s">
        <v>379</v>
      </c>
      <c r="B42" s="28" t="s">
        <v>380</v>
      </c>
      <c r="C42" s="29">
        <v>0</v>
      </c>
      <c r="D42" s="29">
        <v>15.61</v>
      </c>
      <c r="E42" s="37"/>
    </row>
    <row r="43" ht="19.9" customHeight="true" spans="1:5">
      <c r="A43" s="28">
        <v>20799</v>
      </c>
      <c r="B43" s="26" t="s">
        <v>75</v>
      </c>
      <c r="C43" s="27">
        <v>61.87</v>
      </c>
      <c r="D43" s="27">
        <v>0</v>
      </c>
      <c r="E43" s="37">
        <f t="shared" si="1"/>
        <v>0</v>
      </c>
    </row>
    <row r="44" ht="19.9" customHeight="true" spans="1:5">
      <c r="A44" s="28">
        <v>2079999</v>
      </c>
      <c r="B44" s="28" t="s">
        <v>75</v>
      </c>
      <c r="C44" s="29">
        <v>61.87</v>
      </c>
      <c r="D44" s="29">
        <v>0</v>
      </c>
      <c r="E44" s="37">
        <f t="shared" si="1"/>
        <v>0</v>
      </c>
    </row>
    <row r="45" ht="19.9" customHeight="true" spans="1:5">
      <c r="A45" s="26" t="s">
        <v>252</v>
      </c>
      <c r="B45" s="26" t="s">
        <v>76</v>
      </c>
      <c r="C45" s="27">
        <v>5213.42</v>
      </c>
      <c r="D45" s="27">
        <v>6515.90529</v>
      </c>
      <c r="E45" s="37">
        <f t="shared" si="1"/>
        <v>1.24983317860445</v>
      </c>
    </row>
    <row r="46" ht="19.9" customHeight="true" spans="1:5">
      <c r="A46" s="26">
        <v>20801</v>
      </c>
      <c r="B46" s="26" t="s">
        <v>77</v>
      </c>
      <c r="C46" s="27">
        <v>3.13</v>
      </c>
      <c r="D46" s="27">
        <v>0</v>
      </c>
      <c r="E46" s="37">
        <f t="shared" si="1"/>
        <v>0</v>
      </c>
    </row>
    <row r="47" ht="19.9" customHeight="true" spans="1:5">
      <c r="A47" s="28">
        <v>2080102</v>
      </c>
      <c r="B47" s="28" t="s">
        <v>78</v>
      </c>
      <c r="C47" s="29">
        <v>3.13</v>
      </c>
      <c r="D47" s="29">
        <v>0</v>
      </c>
      <c r="E47" s="37">
        <f t="shared" si="1"/>
        <v>0</v>
      </c>
    </row>
    <row r="48" ht="19.9" customHeight="true" spans="1:5">
      <c r="A48" s="26" t="s">
        <v>381</v>
      </c>
      <c r="B48" s="26" t="s">
        <v>79</v>
      </c>
      <c r="C48" s="27">
        <v>716.66</v>
      </c>
      <c r="D48" s="27">
        <v>788.71</v>
      </c>
      <c r="E48" s="37">
        <f t="shared" si="1"/>
        <v>1.10053581893785</v>
      </c>
    </row>
    <row r="49" ht="19.9" customHeight="true" spans="1:5">
      <c r="A49" s="28" t="s">
        <v>382</v>
      </c>
      <c r="B49" s="28" t="s">
        <v>80</v>
      </c>
      <c r="C49" s="29">
        <v>122.4</v>
      </c>
      <c r="D49" s="29">
        <v>110</v>
      </c>
      <c r="E49" s="37">
        <f t="shared" si="1"/>
        <v>0.898692810457516</v>
      </c>
    </row>
    <row r="50" ht="19.9" customHeight="true" spans="1:5">
      <c r="A50" s="28" t="s">
        <v>383</v>
      </c>
      <c r="B50" s="28" t="s">
        <v>81</v>
      </c>
      <c r="C50" s="29">
        <v>594.26</v>
      </c>
      <c r="D50" s="29">
        <v>678.71</v>
      </c>
      <c r="E50" s="37">
        <f t="shared" si="1"/>
        <v>1.14210951435399</v>
      </c>
    </row>
    <row r="51" ht="19.9" customHeight="true" spans="1:5">
      <c r="A51" s="26" t="s">
        <v>384</v>
      </c>
      <c r="B51" s="26" t="s">
        <v>82</v>
      </c>
      <c r="C51" s="27">
        <v>696.38</v>
      </c>
      <c r="D51" s="27">
        <v>877.362</v>
      </c>
      <c r="E51" s="37">
        <f t="shared" si="1"/>
        <v>1.25988971538528</v>
      </c>
    </row>
    <row r="52" ht="19.9" customHeight="true" spans="1:5">
      <c r="A52" s="28" t="s">
        <v>385</v>
      </c>
      <c r="B52" s="28" t="s">
        <v>83</v>
      </c>
      <c r="C52" s="29">
        <v>52.14</v>
      </c>
      <c r="D52" s="29">
        <v>78.6</v>
      </c>
      <c r="E52" s="37">
        <f t="shared" si="1"/>
        <v>1.50747986191024</v>
      </c>
    </row>
    <row r="53" ht="19.9" customHeight="true" spans="1:5">
      <c r="A53" s="28" t="s">
        <v>386</v>
      </c>
      <c r="B53" s="28" t="s">
        <v>84</v>
      </c>
      <c r="C53" s="29">
        <v>146.21</v>
      </c>
      <c r="D53" s="29">
        <v>148.172</v>
      </c>
      <c r="E53" s="37">
        <f t="shared" si="1"/>
        <v>1.01341905478421</v>
      </c>
    </row>
    <row r="54" ht="19.9" customHeight="true" spans="1:5">
      <c r="A54" s="28" t="s">
        <v>387</v>
      </c>
      <c r="B54" s="28" t="s">
        <v>85</v>
      </c>
      <c r="C54" s="29">
        <v>330.16</v>
      </c>
      <c r="D54" s="29">
        <v>426.85</v>
      </c>
      <c r="E54" s="37">
        <f t="shared" si="1"/>
        <v>1.29285800823843</v>
      </c>
    </row>
    <row r="55" ht="19.9" customHeight="true" spans="1:5">
      <c r="A55" s="28" t="s">
        <v>388</v>
      </c>
      <c r="B55" s="28" t="s">
        <v>86</v>
      </c>
      <c r="C55" s="29">
        <v>167.86</v>
      </c>
      <c r="D55" s="29">
        <v>219.34</v>
      </c>
      <c r="E55" s="37">
        <f t="shared" si="1"/>
        <v>1.30668414154653</v>
      </c>
    </row>
    <row r="56" ht="19.9" customHeight="true" spans="1:5">
      <c r="A56" s="28" t="s">
        <v>389</v>
      </c>
      <c r="B56" s="28" t="s">
        <v>390</v>
      </c>
      <c r="C56" s="29">
        <v>0</v>
      </c>
      <c r="D56" s="29">
        <v>4.4</v>
      </c>
      <c r="E56" s="37"/>
    </row>
    <row r="57" ht="19.9" customHeight="true" spans="1:5">
      <c r="A57" s="26" t="s">
        <v>391</v>
      </c>
      <c r="B57" s="26" t="s">
        <v>87</v>
      </c>
      <c r="C57" s="27">
        <v>751.26</v>
      </c>
      <c r="D57" s="27">
        <v>1322.069618</v>
      </c>
      <c r="E57" s="37">
        <f t="shared" si="1"/>
        <v>1.75980302159039</v>
      </c>
    </row>
    <row r="58" ht="19.9" customHeight="true" spans="1:5">
      <c r="A58" s="28" t="s">
        <v>392</v>
      </c>
      <c r="B58" s="28" t="s">
        <v>88</v>
      </c>
      <c r="C58" s="29">
        <v>40.39</v>
      </c>
      <c r="D58" s="29">
        <v>42.397618</v>
      </c>
      <c r="E58" s="37">
        <f t="shared" si="1"/>
        <v>1.04970581827185</v>
      </c>
    </row>
    <row r="59" ht="19.9" customHeight="true" spans="1:5">
      <c r="A59" s="28" t="s">
        <v>393</v>
      </c>
      <c r="B59" s="28" t="s">
        <v>89</v>
      </c>
      <c r="C59" s="29">
        <v>710.87</v>
      </c>
      <c r="D59" s="29">
        <v>1279.672</v>
      </c>
      <c r="E59" s="37">
        <f t="shared" si="1"/>
        <v>1.80014911305865</v>
      </c>
    </row>
    <row r="60" ht="19.9" customHeight="true" spans="1:5">
      <c r="A60" s="26" t="s">
        <v>394</v>
      </c>
      <c r="B60" s="26" t="s">
        <v>90</v>
      </c>
      <c r="C60" s="27">
        <v>96.98</v>
      </c>
      <c r="D60" s="27">
        <v>175.02</v>
      </c>
      <c r="E60" s="37">
        <f t="shared" si="1"/>
        <v>1.80470200041246</v>
      </c>
    </row>
    <row r="61" ht="19.9" customHeight="true" spans="1:5">
      <c r="A61" s="28">
        <v>2080802</v>
      </c>
      <c r="B61" s="28" t="s">
        <v>91</v>
      </c>
      <c r="C61" s="29">
        <v>0.23</v>
      </c>
      <c r="D61" s="29">
        <v>0</v>
      </c>
      <c r="E61" s="37">
        <f t="shared" si="1"/>
        <v>0</v>
      </c>
    </row>
    <row r="62" ht="19.9" customHeight="true" spans="1:5">
      <c r="A62" s="28" t="s">
        <v>395</v>
      </c>
      <c r="B62" s="28" t="s">
        <v>92</v>
      </c>
      <c r="C62" s="29">
        <v>33.24</v>
      </c>
      <c r="D62" s="29">
        <v>98.22</v>
      </c>
      <c r="E62" s="37">
        <f t="shared" si="1"/>
        <v>2.95487364620939</v>
      </c>
    </row>
    <row r="63" ht="19.9" customHeight="true" spans="1:5">
      <c r="A63" s="28" t="s">
        <v>396</v>
      </c>
      <c r="B63" s="28" t="s">
        <v>93</v>
      </c>
      <c r="C63" s="29">
        <v>45.59</v>
      </c>
      <c r="D63" s="29">
        <v>59</v>
      </c>
      <c r="E63" s="37">
        <f t="shared" si="1"/>
        <v>1.29414345251152</v>
      </c>
    </row>
    <row r="64" ht="19.9" customHeight="true" spans="1:5">
      <c r="A64" s="28" t="s">
        <v>397</v>
      </c>
      <c r="B64" s="28" t="s">
        <v>94</v>
      </c>
      <c r="C64" s="29">
        <v>17.92</v>
      </c>
      <c r="D64" s="29">
        <v>17.8</v>
      </c>
      <c r="E64" s="37">
        <f t="shared" si="1"/>
        <v>0.993303571428571</v>
      </c>
    </row>
    <row r="65" ht="19.9" customHeight="true" spans="1:5">
      <c r="A65" s="26" t="s">
        <v>398</v>
      </c>
      <c r="B65" s="26" t="s">
        <v>95</v>
      </c>
      <c r="C65" s="27">
        <v>4.62</v>
      </c>
      <c r="D65" s="27">
        <v>3.6</v>
      </c>
      <c r="E65" s="37">
        <f t="shared" si="1"/>
        <v>0.779220779220779</v>
      </c>
    </row>
    <row r="66" ht="19.9" customHeight="true" spans="1:5">
      <c r="A66" s="28" t="s">
        <v>399</v>
      </c>
      <c r="B66" s="28" t="s">
        <v>96</v>
      </c>
      <c r="C66" s="29">
        <v>4.62</v>
      </c>
      <c r="D66" s="29">
        <v>3.6</v>
      </c>
      <c r="E66" s="37">
        <f t="shared" si="1"/>
        <v>0.779220779220779</v>
      </c>
    </row>
    <row r="67" ht="19.9" customHeight="true" spans="1:5">
      <c r="A67" s="26" t="s">
        <v>400</v>
      </c>
      <c r="B67" s="26" t="s">
        <v>97</v>
      </c>
      <c r="C67" s="27">
        <v>638.27</v>
      </c>
      <c r="D67" s="27">
        <v>1451.34312</v>
      </c>
      <c r="E67" s="37">
        <f t="shared" si="1"/>
        <v>2.27387018033121</v>
      </c>
    </row>
    <row r="68" ht="19.9" customHeight="true" spans="1:5">
      <c r="A68" s="28" t="s">
        <v>401</v>
      </c>
      <c r="B68" s="28" t="s">
        <v>99</v>
      </c>
      <c r="C68" s="29">
        <v>293.94</v>
      </c>
      <c r="D68" s="29">
        <v>318</v>
      </c>
      <c r="E68" s="37">
        <f t="shared" si="1"/>
        <v>1.08185343947744</v>
      </c>
    </row>
    <row r="69" ht="19.9" customHeight="true" spans="1:5">
      <c r="A69" s="28" t="s">
        <v>402</v>
      </c>
      <c r="B69" s="28" t="s">
        <v>100</v>
      </c>
      <c r="C69" s="29">
        <v>337.4</v>
      </c>
      <c r="D69" s="29">
        <v>1116.34312</v>
      </c>
      <c r="E69" s="37">
        <f t="shared" ref="E69:E100" si="2">D69/C69</f>
        <v>3.30866366330765</v>
      </c>
    </row>
    <row r="70" ht="19.9" customHeight="true" spans="1:5">
      <c r="A70" s="28" t="s">
        <v>403</v>
      </c>
      <c r="B70" s="28" t="s">
        <v>101</v>
      </c>
      <c r="C70" s="29">
        <v>6.94</v>
      </c>
      <c r="D70" s="29">
        <v>17</v>
      </c>
      <c r="E70" s="37">
        <f t="shared" si="2"/>
        <v>2.44956772334294</v>
      </c>
    </row>
    <row r="71" ht="19.9" customHeight="true" spans="1:5">
      <c r="A71" s="26" t="s">
        <v>404</v>
      </c>
      <c r="B71" s="26" t="s">
        <v>102</v>
      </c>
      <c r="C71" s="27">
        <v>705.06</v>
      </c>
      <c r="D71" s="27">
        <v>754.827352</v>
      </c>
      <c r="E71" s="37">
        <f t="shared" si="2"/>
        <v>1.07058598133492</v>
      </c>
    </row>
    <row r="72" ht="19.9" customHeight="true" spans="1:5">
      <c r="A72" s="28" t="s">
        <v>405</v>
      </c>
      <c r="B72" s="28" t="s">
        <v>103</v>
      </c>
      <c r="C72" s="29">
        <v>5.79</v>
      </c>
      <c r="D72" s="29">
        <v>10.9813</v>
      </c>
      <c r="E72" s="37">
        <f t="shared" si="2"/>
        <v>1.896597582038</v>
      </c>
    </row>
    <row r="73" ht="19.9" customHeight="true" spans="1:5">
      <c r="A73" s="28" t="s">
        <v>406</v>
      </c>
      <c r="B73" s="28" t="s">
        <v>104</v>
      </c>
      <c r="C73" s="29">
        <v>514.19</v>
      </c>
      <c r="D73" s="29">
        <v>488.825778</v>
      </c>
      <c r="E73" s="37">
        <f t="shared" si="2"/>
        <v>0.950671498862288</v>
      </c>
    </row>
    <row r="74" ht="19.9" customHeight="true" spans="1:5">
      <c r="A74" s="28" t="s">
        <v>407</v>
      </c>
      <c r="B74" s="28" t="s">
        <v>408</v>
      </c>
      <c r="C74" s="29">
        <v>0</v>
      </c>
      <c r="D74" s="29">
        <v>0.7</v>
      </c>
      <c r="E74" s="37"/>
    </row>
    <row r="75" ht="19.9" customHeight="true" spans="1:5">
      <c r="A75" s="28" t="s">
        <v>409</v>
      </c>
      <c r="B75" s="28" t="s">
        <v>105</v>
      </c>
      <c r="C75" s="29">
        <v>185.09</v>
      </c>
      <c r="D75" s="29">
        <v>254.320274</v>
      </c>
      <c r="E75" s="37">
        <f t="shared" si="2"/>
        <v>1.37403573396726</v>
      </c>
    </row>
    <row r="76" ht="19.9" customHeight="true" spans="1:5">
      <c r="A76" s="26" t="s">
        <v>410</v>
      </c>
      <c r="B76" s="26" t="s">
        <v>106</v>
      </c>
      <c r="C76" s="27">
        <v>5.98</v>
      </c>
      <c r="D76" s="27">
        <v>4</v>
      </c>
      <c r="E76" s="37">
        <f t="shared" si="2"/>
        <v>0.668896321070234</v>
      </c>
    </row>
    <row r="77" ht="19.9" customHeight="true" spans="1:5">
      <c r="A77" s="28" t="s">
        <v>411</v>
      </c>
      <c r="B77" s="28" t="s">
        <v>107</v>
      </c>
      <c r="C77" s="29">
        <v>5.98</v>
      </c>
      <c r="D77" s="29">
        <v>4</v>
      </c>
      <c r="E77" s="37">
        <f t="shared" si="2"/>
        <v>0.668896321070234</v>
      </c>
    </row>
    <row r="78" ht="19.9" customHeight="true" spans="1:5">
      <c r="A78" s="26" t="s">
        <v>412</v>
      </c>
      <c r="B78" s="26" t="s">
        <v>108</v>
      </c>
      <c r="C78" s="27">
        <v>28.87</v>
      </c>
      <c r="D78" s="27">
        <v>32</v>
      </c>
      <c r="E78" s="37">
        <f t="shared" si="2"/>
        <v>1.10841704191202</v>
      </c>
    </row>
    <row r="79" ht="19.9" customHeight="true" spans="1:5">
      <c r="A79" s="28" t="s">
        <v>413</v>
      </c>
      <c r="B79" s="28" t="s">
        <v>109</v>
      </c>
      <c r="C79" s="29">
        <v>28.87</v>
      </c>
      <c r="D79" s="29">
        <v>32</v>
      </c>
      <c r="E79" s="37">
        <f t="shared" si="2"/>
        <v>1.10841704191202</v>
      </c>
    </row>
    <row r="80" ht="19.9" customHeight="true" spans="1:5">
      <c r="A80" s="26" t="s">
        <v>414</v>
      </c>
      <c r="B80" s="26" t="s">
        <v>110</v>
      </c>
      <c r="C80" s="27">
        <v>53.35</v>
      </c>
      <c r="D80" s="27">
        <v>92</v>
      </c>
      <c r="E80" s="37">
        <f t="shared" si="2"/>
        <v>1.7244611059044</v>
      </c>
    </row>
    <row r="81" ht="19.9" customHeight="true" spans="1:5">
      <c r="A81" s="28" t="s">
        <v>415</v>
      </c>
      <c r="B81" s="28" t="s">
        <v>111</v>
      </c>
      <c r="C81" s="29">
        <v>53.35</v>
      </c>
      <c r="D81" s="29">
        <v>92</v>
      </c>
      <c r="E81" s="37">
        <f t="shared" si="2"/>
        <v>1.7244611059044</v>
      </c>
    </row>
    <row r="82" ht="19.9" customHeight="true" spans="1:5">
      <c r="A82" s="26" t="s">
        <v>416</v>
      </c>
      <c r="B82" s="26" t="s">
        <v>112</v>
      </c>
      <c r="C82" s="27">
        <v>343.39</v>
      </c>
      <c r="D82" s="27">
        <v>332.2232</v>
      </c>
      <c r="E82" s="37">
        <f t="shared" si="2"/>
        <v>0.967480707067766</v>
      </c>
    </row>
    <row r="83" ht="19.9" customHeight="true" spans="1:5">
      <c r="A83" s="28" t="s">
        <v>417</v>
      </c>
      <c r="B83" s="28" t="s">
        <v>113</v>
      </c>
      <c r="C83" s="29">
        <v>169.31</v>
      </c>
      <c r="D83" s="29">
        <v>186.1128</v>
      </c>
      <c r="E83" s="37">
        <f t="shared" si="2"/>
        <v>1.09924280904849</v>
      </c>
    </row>
    <row r="84" ht="19.9" customHeight="true" spans="1:5">
      <c r="A84" s="28" t="s">
        <v>418</v>
      </c>
      <c r="B84" s="28" t="s">
        <v>114</v>
      </c>
      <c r="C84" s="29">
        <v>174.08</v>
      </c>
      <c r="D84" s="29">
        <v>146.1104</v>
      </c>
      <c r="E84" s="37">
        <f t="shared" si="2"/>
        <v>0.839329044117647</v>
      </c>
    </row>
    <row r="85" ht="19.9" customHeight="true" spans="1:5">
      <c r="A85" s="26" t="s">
        <v>419</v>
      </c>
      <c r="B85" s="26" t="s">
        <v>115</v>
      </c>
      <c r="C85" s="27">
        <v>4.15</v>
      </c>
      <c r="D85" s="27">
        <v>12.75</v>
      </c>
      <c r="E85" s="37">
        <f t="shared" si="2"/>
        <v>3.07228915662651</v>
      </c>
    </row>
    <row r="86" ht="19.9" customHeight="true" spans="1:5">
      <c r="A86" s="28" t="s">
        <v>420</v>
      </c>
      <c r="B86" s="28" t="s">
        <v>421</v>
      </c>
      <c r="C86" s="29">
        <v>4.15</v>
      </c>
      <c r="D86" s="29">
        <v>12.75</v>
      </c>
      <c r="E86" s="37">
        <f t="shared" si="2"/>
        <v>3.07228915662651</v>
      </c>
    </row>
    <row r="87" ht="19.9" customHeight="true" spans="1:5">
      <c r="A87" s="26" t="s">
        <v>422</v>
      </c>
      <c r="B87" s="26" t="s">
        <v>117</v>
      </c>
      <c r="C87" s="27">
        <v>1165.3</v>
      </c>
      <c r="D87" s="27">
        <v>670</v>
      </c>
      <c r="E87" s="37">
        <f t="shared" si="2"/>
        <v>0.574959237964473</v>
      </c>
    </row>
    <row r="88" ht="19.9" customHeight="true" spans="1:5">
      <c r="A88" s="28" t="s">
        <v>423</v>
      </c>
      <c r="B88" s="28" t="s">
        <v>117</v>
      </c>
      <c r="C88" s="29">
        <v>1165.3</v>
      </c>
      <c r="D88" s="29">
        <v>670</v>
      </c>
      <c r="E88" s="37">
        <f t="shared" si="2"/>
        <v>0.574959237964473</v>
      </c>
    </row>
    <row r="89" ht="19.9" customHeight="true" spans="1:5">
      <c r="A89" s="26" t="s">
        <v>424</v>
      </c>
      <c r="B89" s="26" t="s">
        <v>118</v>
      </c>
      <c r="C89" s="27">
        <v>1542.5</v>
      </c>
      <c r="D89" s="27">
        <v>1184.189816</v>
      </c>
      <c r="E89" s="37">
        <f t="shared" si="2"/>
        <v>0.767708146515397</v>
      </c>
    </row>
    <row r="90" ht="19.9" customHeight="true" spans="1:5">
      <c r="A90" s="26" t="s">
        <v>425</v>
      </c>
      <c r="B90" s="26" t="s">
        <v>119</v>
      </c>
      <c r="C90" s="27">
        <v>179.81</v>
      </c>
      <c r="D90" s="27">
        <v>47</v>
      </c>
      <c r="E90" s="37">
        <f t="shared" si="2"/>
        <v>0.261387019631834</v>
      </c>
    </row>
    <row r="91" ht="19.9" customHeight="true" spans="1:5">
      <c r="A91" s="28" t="s">
        <v>426</v>
      </c>
      <c r="B91" s="28" t="s">
        <v>120</v>
      </c>
      <c r="C91" s="29">
        <v>179.81</v>
      </c>
      <c r="D91" s="29">
        <v>47</v>
      </c>
      <c r="E91" s="37">
        <f t="shared" si="2"/>
        <v>0.261387019631834</v>
      </c>
    </row>
    <row r="92" ht="19.9" customHeight="true" spans="1:5">
      <c r="A92" s="26" t="s">
        <v>427</v>
      </c>
      <c r="B92" s="26" t="s">
        <v>121</v>
      </c>
      <c r="C92" s="27">
        <v>9.43</v>
      </c>
      <c r="D92" s="27">
        <v>16.36</v>
      </c>
      <c r="E92" s="37">
        <f t="shared" si="2"/>
        <v>1.73488865323436</v>
      </c>
    </row>
    <row r="93" ht="19.9" customHeight="true" spans="1:5">
      <c r="A93" s="28" t="s">
        <v>428</v>
      </c>
      <c r="B93" s="28" t="s">
        <v>122</v>
      </c>
      <c r="C93" s="29">
        <v>9.43</v>
      </c>
      <c r="D93" s="29">
        <v>16.36</v>
      </c>
      <c r="E93" s="37">
        <f t="shared" si="2"/>
        <v>1.73488865323436</v>
      </c>
    </row>
    <row r="94" ht="19.9" customHeight="true" spans="1:5">
      <c r="A94" s="26" t="s">
        <v>429</v>
      </c>
      <c r="B94" s="26" t="s">
        <v>123</v>
      </c>
      <c r="C94" s="27">
        <v>17.29</v>
      </c>
      <c r="D94" s="27">
        <v>21.2</v>
      </c>
      <c r="E94" s="37">
        <f t="shared" si="2"/>
        <v>1.22614227877386</v>
      </c>
    </row>
    <row r="95" ht="19.9" customHeight="true" spans="1:5">
      <c r="A95" s="28" t="s">
        <v>430</v>
      </c>
      <c r="B95" s="28" t="s">
        <v>124</v>
      </c>
      <c r="C95" s="29">
        <v>17.29</v>
      </c>
      <c r="D95" s="29">
        <v>21.2</v>
      </c>
      <c r="E95" s="37">
        <f t="shared" si="2"/>
        <v>1.22614227877386</v>
      </c>
    </row>
    <row r="96" ht="19.9" customHeight="true" spans="1:5">
      <c r="A96" s="26" t="s">
        <v>431</v>
      </c>
      <c r="B96" s="26" t="s">
        <v>125</v>
      </c>
      <c r="C96" s="27">
        <v>197.68</v>
      </c>
      <c r="D96" s="27">
        <v>231.21</v>
      </c>
      <c r="E96" s="37">
        <f t="shared" si="2"/>
        <v>1.16961756373938</v>
      </c>
    </row>
    <row r="97" ht="19.9" customHeight="true" spans="1:5">
      <c r="A97" s="28" t="s">
        <v>432</v>
      </c>
      <c r="B97" s="28" t="s">
        <v>126</v>
      </c>
      <c r="C97" s="29">
        <v>61.05</v>
      </c>
      <c r="D97" s="29">
        <v>65.82</v>
      </c>
      <c r="E97" s="37">
        <f t="shared" si="2"/>
        <v>1.07813267813268</v>
      </c>
    </row>
    <row r="98" ht="19.9" customHeight="true" spans="1:5">
      <c r="A98" s="28" t="s">
        <v>433</v>
      </c>
      <c r="B98" s="28" t="s">
        <v>127</v>
      </c>
      <c r="C98" s="29">
        <v>136.64</v>
      </c>
      <c r="D98" s="29">
        <v>165.39</v>
      </c>
      <c r="E98" s="37">
        <f t="shared" si="2"/>
        <v>1.21040690866511</v>
      </c>
    </row>
    <row r="99" ht="19.9" customHeight="true" spans="1:5">
      <c r="A99" s="28" t="s">
        <v>434</v>
      </c>
      <c r="B99" s="28" t="s">
        <v>435</v>
      </c>
      <c r="C99" s="29">
        <v>0</v>
      </c>
      <c r="D99" s="29">
        <v>0</v>
      </c>
      <c r="E99" s="37"/>
    </row>
    <row r="100" ht="19.9" customHeight="true" spans="1:5">
      <c r="A100" s="26" t="s">
        <v>436</v>
      </c>
      <c r="B100" s="26" t="s">
        <v>128</v>
      </c>
      <c r="C100" s="27">
        <v>1137.32</v>
      </c>
      <c r="D100" s="27">
        <v>848.419816</v>
      </c>
      <c r="E100" s="37">
        <f t="shared" si="2"/>
        <v>0.745981619948651</v>
      </c>
    </row>
    <row r="101" ht="19.9" customHeight="true" spans="1:5">
      <c r="A101" s="28" t="s">
        <v>437</v>
      </c>
      <c r="B101" s="28" t="s">
        <v>129</v>
      </c>
      <c r="C101" s="29">
        <v>1134.17</v>
      </c>
      <c r="D101" s="29">
        <v>848.419816</v>
      </c>
      <c r="E101" s="37">
        <f t="shared" ref="E101:E132" si="3">D101/C101</f>
        <v>0.748053480518793</v>
      </c>
    </row>
    <row r="102" ht="19.9" customHeight="true" spans="1:5">
      <c r="A102" s="28">
        <v>2101399</v>
      </c>
      <c r="B102" s="28" t="s">
        <v>130</v>
      </c>
      <c r="C102" s="29">
        <v>3.15</v>
      </c>
      <c r="D102" s="29">
        <v>0</v>
      </c>
      <c r="E102" s="37">
        <f t="shared" si="3"/>
        <v>0</v>
      </c>
    </row>
    <row r="103" ht="19.9" customHeight="true" spans="1:5">
      <c r="A103" s="26">
        <v>21014</v>
      </c>
      <c r="B103" s="26" t="s">
        <v>131</v>
      </c>
      <c r="C103" s="27">
        <v>0.97</v>
      </c>
      <c r="D103" s="29">
        <v>0</v>
      </c>
      <c r="E103" s="37">
        <f t="shared" si="3"/>
        <v>0</v>
      </c>
    </row>
    <row r="104" ht="19.9" customHeight="true" spans="1:5">
      <c r="A104" s="28">
        <v>2101401</v>
      </c>
      <c r="B104" s="28" t="s">
        <v>132</v>
      </c>
      <c r="C104" s="29">
        <v>0.97</v>
      </c>
      <c r="D104" s="29">
        <v>0</v>
      </c>
      <c r="E104" s="37">
        <f t="shared" si="3"/>
        <v>0</v>
      </c>
    </row>
    <row r="105" ht="19.9" customHeight="true" spans="1:5">
      <c r="A105" s="26" t="s">
        <v>438</v>
      </c>
      <c r="B105" s="26" t="s">
        <v>133</v>
      </c>
      <c r="C105" s="27">
        <v>0</v>
      </c>
      <c r="D105" s="27">
        <v>20</v>
      </c>
      <c r="E105" s="37"/>
    </row>
    <row r="106" ht="19.9" customHeight="true" spans="1:5">
      <c r="A106" s="28" t="s">
        <v>439</v>
      </c>
      <c r="B106" s="28" t="s">
        <v>133</v>
      </c>
      <c r="C106" s="29">
        <v>0</v>
      </c>
      <c r="D106" s="29">
        <v>20</v>
      </c>
      <c r="E106" s="37"/>
    </row>
    <row r="107" ht="19.9" customHeight="true" spans="1:5">
      <c r="A107" s="26" t="s">
        <v>440</v>
      </c>
      <c r="B107" s="26" t="s">
        <v>134</v>
      </c>
      <c r="C107" s="27">
        <v>5264.01</v>
      </c>
      <c r="D107" s="27">
        <v>1054.64</v>
      </c>
      <c r="E107" s="37">
        <f t="shared" si="3"/>
        <v>0.200349163470434</v>
      </c>
    </row>
    <row r="108" ht="19.9" customHeight="true" spans="1:5">
      <c r="A108" s="26" t="s">
        <v>441</v>
      </c>
      <c r="B108" s="26" t="s">
        <v>135</v>
      </c>
      <c r="C108" s="27">
        <v>4665.92</v>
      </c>
      <c r="D108" s="27">
        <v>1036.95</v>
      </c>
      <c r="E108" s="37">
        <f t="shared" si="3"/>
        <v>0.222239129689322</v>
      </c>
    </row>
    <row r="109" ht="19.9" customHeight="true" spans="1:5">
      <c r="A109" s="28" t="s">
        <v>442</v>
      </c>
      <c r="B109" s="28" t="s">
        <v>136</v>
      </c>
      <c r="C109" s="29">
        <v>4665.92</v>
      </c>
      <c r="D109" s="29">
        <v>1036.95</v>
      </c>
      <c r="E109" s="37">
        <f t="shared" si="3"/>
        <v>0.222239129689322</v>
      </c>
    </row>
    <row r="110" ht="19.9" customHeight="true" spans="1:5">
      <c r="A110" s="26" t="s">
        <v>443</v>
      </c>
      <c r="B110" s="26" t="s">
        <v>137</v>
      </c>
      <c r="C110" s="27">
        <v>598.08</v>
      </c>
      <c r="D110" s="27">
        <v>17.69</v>
      </c>
      <c r="E110" s="37">
        <f t="shared" si="3"/>
        <v>0.0295779828785447</v>
      </c>
    </row>
    <row r="111" ht="19.9" customHeight="true" spans="1:5">
      <c r="A111" s="28" t="s">
        <v>444</v>
      </c>
      <c r="B111" s="28" t="s">
        <v>138</v>
      </c>
      <c r="C111" s="29">
        <v>98.08</v>
      </c>
      <c r="D111" s="29">
        <v>17.69</v>
      </c>
      <c r="E111" s="37">
        <f t="shared" si="3"/>
        <v>0.180362969004894</v>
      </c>
    </row>
    <row r="112" ht="19.9" customHeight="true" spans="1:5">
      <c r="A112" s="28" t="s">
        <v>445</v>
      </c>
      <c r="B112" s="28" t="s">
        <v>139</v>
      </c>
      <c r="C112" s="29">
        <v>500</v>
      </c>
      <c r="D112" s="29">
        <v>0</v>
      </c>
      <c r="E112" s="37">
        <f t="shared" si="3"/>
        <v>0</v>
      </c>
    </row>
    <row r="113" ht="19.9" customHeight="true" spans="1:5">
      <c r="A113" s="26" t="s">
        <v>257</v>
      </c>
      <c r="B113" s="26" t="s">
        <v>140</v>
      </c>
      <c r="C113" s="27">
        <v>2061.76</v>
      </c>
      <c r="D113" s="27">
        <v>972.556363</v>
      </c>
      <c r="E113" s="37">
        <f t="shared" si="3"/>
        <v>0.471711723478969</v>
      </c>
    </row>
    <row r="114" ht="19.9" customHeight="true" spans="1:5">
      <c r="A114" s="26" t="s">
        <v>446</v>
      </c>
      <c r="B114" s="26" t="s">
        <v>141</v>
      </c>
      <c r="C114" s="27">
        <v>1770.89</v>
      </c>
      <c r="D114" s="27">
        <v>964.556363</v>
      </c>
      <c r="E114" s="37">
        <f t="shared" si="3"/>
        <v>0.544673222503939</v>
      </c>
    </row>
    <row r="115" ht="19.9" customHeight="true" spans="1:5">
      <c r="A115" s="28" t="s">
        <v>447</v>
      </c>
      <c r="B115" s="28" t="s">
        <v>46</v>
      </c>
      <c r="C115" s="29">
        <v>157.51</v>
      </c>
      <c r="D115" s="29">
        <v>179.66</v>
      </c>
      <c r="E115" s="37">
        <f t="shared" si="3"/>
        <v>1.14062599200051</v>
      </c>
    </row>
    <row r="116" ht="19.9" customHeight="true" spans="1:5">
      <c r="A116" s="28" t="s">
        <v>448</v>
      </c>
      <c r="B116" s="28" t="s">
        <v>142</v>
      </c>
      <c r="C116" s="29">
        <v>135.66</v>
      </c>
      <c r="D116" s="29">
        <v>100.7</v>
      </c>
      <c r="E116" s="37">
        <f t="shared" si="3"/>
        <v>0.742296918767507</v>
      </c>
    </row>
    <row r="117" ht="19.9" customHeight="true" spans="1:5">
      <c r="A117" s="28" t="s">
        <v>449</v>
      </c>
      <c r="B117" s="28" t="s">
        <v>143</v>
      </c>
      <c r="C117" s="29">
        <v>1477.73</v>
      </c>
      <c r="D117" s="29">
        <v>684.196363</v>
      </c>
      <c r="E117" s="37">
        <f t="shared" si="3"/>
        <v>0.463004989409432</v>
      </c>
    </row>
    <row r="118" ht="19.9" customHeight="true" spans="1:5">
      <c r="A118" s="26">
        <v>21202</v>
      </c>
      <c r="B118" s="26" t="s">
        <v>144</v>
      </c>
      <c r="C118" s="29">
        <v>94</v>
      </c>
      <c r="D118" s="29">
        <v>0</v>
      </c>
      <c r="E118" s="37">
        <f t="shared" si="3"/>
        <v>0</v>
      </c>
    </row>
    <row r="119" ht="19.9" customHeight="true" spans="1:5">
      <c r="A119" s="28">
        <v>2120201</v>
      </c>
      <c r="B119" s="28" t="s">
        <v>144</v>
      </c>
      <c r="C119" s="29">
        <v>94</v>
      </c>
      <c r="D119" s="29">
        <v>0</v>
      </c>
      <c r="E119" s="37">
        <f t="shared" si="3"/>
        <v>0</v>
      </c>
    </row>
    <row r="120" ht="19.9" customHeight="true" spans="1:5">
      <c r="A120" s="26">
        <v>21205</v>
      </c>
      <c r="B120" s="26" t="s">
        <v>145</v>
      </c>
      <c r="C120" s="29">
        <v>87.33</v>
      </c>
      <c r="D120" s="29">
        <v>0</v>
      </c>
      <c r="E120" s="37">
        <f t="shared" si="3"/>
        <v>0</v>
      </c>
    </row>
    <row r="121" ht="19.9" customHeight="true" spans="1:5">
      <c r="A121" s="28">
        <v>2120501</v>
      </c>
      <c r="B121" s="28" t="s">
        <v>145</v>
      </c>
      <c r="C121" s="29">
        <v>87.33</v>
      </c>
      <c r="D121" s="29">
        <v>0</v>
      </c>
      <c r="E121" s="37">
        <f t="shared" si="3"/>
        <v>0</v>
      </c>
    </row>
    <row r="122" ht="19.9" customHeight="true" spans="1:5">
      <c r="A122" s="26" t="s">
        <v>450</v>
      </c>
      <c r="B122" s="26" t="s">
        <v>146</v>
      </c>
      <c r="C122" s="27">
        <v>109.54</v>
      </c>
      <c r="D122" s="27">
        <v>8</v>
      </c>
      <c r="E122" s="37">
        <f t="shared" si="3"/>
        <v>0.073032682125251</v>
      </c>
    </row>
    <row r="123" ht="19.9" customHeight="true" spans="1:5">
      <c r="A123" s="28" t="s">
        <v>451</v>
      </c>
      <c r="B123" s="28" t="s">
        <v>146</v>
      </c>
      <c r="C123" s="29">
        <v>109.54</v>
      </c>
      <c r="D123" s="29">
        <v>8</v>
      </c>
      <c r="E123" s="37">
        <f t="shared" si="3"/>
        <v>0.073032682125251</v>
      </c>
    </row>
    <row r="124" ht="19.9" customHeight="true" spans="1:5">
      <c r="A124" s="26" t="s">
        <v>452</v>
      </c>
      <c r="B124" s="26" t="s">
        <v>147</v>
      </c>
      <c r="C124" s="27">
        <v>7619.66</v>
      </c>
      <c r="D124" s="27">
        <v>14738.434435</v>
      </c>
      <c r="E124" s="37">
        <f t="shared" si="3"/>
        <v>1.93426405312048</v>
      </c>
    </row>
    <row r="125" ht="19.9" customHeight="true" spans="1:5">
      <c r="A125" s="26" t="s">
        <v>453</v>
      </c>
      <c r="B125" s="26" t="s">
        <v>148</v>
      </c>
      <c r="C125" s="27">
        <v>1578.54</v>
      </c>
      <c r="D125" s="27">
        <v>7039.712401</v>
      </c>
      <c r="E125" s="37">
        <f t="shared" si="3"/>
        <v>4.45963510649081</v>
      </c>
    </row>
    <row r="126" ht="19.9" customHeight="true" spans="1:5">
      <c r="A126" s="28" t="s">
        <v>454</v>
      </c>
      <c r="B126" s="28" t="s">
        <v>59</v>
      </c>
      <c r="C126" s="29">
        <v>298.55</v>
      </c>
      <c r="D126" s="29">
        <v>300.58</v>
      </c>
      <c r="E126" s="37">
        <f t="shared" si="3"/>
        <v>1.00679953106682</v>
      </c>
    </row>
    <row r="127" ht="19.9" customHeight="true" spans="1:5">
      <c r="A127" s="28">
        <v>2130106</v>
      </c>
      <c r="B127" s="28" t="s">
        <v>149</v>
      </c>
      <c r="C127" s="29">
        <v>2.39</v>
      </c>
      <c r="D127" s="29">
        <v>0</v>
      </c>
      <c r="E127" s="37">
        <f t="shared" si="3"/>
        <v>0</v>
      </c>
    </row>
    <row r="128" ht="19.9" customHeight="true" spans="1:5">
      <c r="A128" s="28" t="s">
        <v>455</v>
      </c>
      <c r="B128" s="28" t="s">
        <v>150</v>
      </c>
      <c r="C128" s="29">
        <v>2.46</v>
      </c>
      <c r="D128" s="29">
        <v>2.46078</v>
      </c>
      <c r="E128" s="37">
        <f t="shared" si="3"/>
        <v>1.00031707317073</v>
      </c>
    </row>
    <row r="129" ht="19.9" customHeight="true" spans="1:5">
      <c r="A129" s="28" t="s">
        <v>456</v>
      </c>
      <c r="B129" s="28" t="s">
        <v>151</v>
      </c>
      <c r="C129" s="29">
        <v>1201.52</v>
      </c>
      <c r="D129" s="29">
        <v>1538.096621</v>
      </c>
      <c r="E129" s="37">
        <f t="shared" si="3"/>
        <v>1.28012569162394</v>
      </c>
    </row>
    <row r="130" ht="19.9" customHeight="true" spans="1:5">
      <c r="A130" s="28" t="s">
        <v>457</v>
      </c>
      <c r="B130" s="28" t="s">
        <v>152</v>
      </c>
      <c r="C130" s="29">
        <v>4.97</v>
      </c>
      <c r="D130" s="29">
        <v>5.885</v>
      </c>
      <c r="E130" s="37">
        <f t="shared" si="3"/>
        <v>1.1841046277666</v>
      </c>
    </row>
    <row r="131" ht="19.9" customHeight="true" spans="1:5">
      <c r="A131" s="28" t="s">
        <v>458</v>
      </c>
      <c r="B131" s="28" t="s">
        <v>459</v>
      </c>
      <c r="C131" s="29">
        <v>0</v>
      </c>
      <c r="D131" s="29">
        <v>36.63</v>
      </c>
      <c r="E131" s="37"/>
    </row>
    <row r="132" ht="19.9" customHeight="true" spans="1:5">
      <c r="A132" s="28" t="s">
        <v>460</v>
      </c>
      <c r="B132" s="28" t="s">
        <v>461</v>
      </c>
      <c r="C132" s="29">
        <v>0</v>
      </c>
      <c r="D132" s="29">
        <v>112.5</v>
      </c>
      <c r="E132" s="37"/>
    </row>
    <row r="133" ht="19.9" customHeight="true" spans="1:5">
      <c r="A133" s="28" t="s">
        <v>462</v>
      </c>
      <c r="B133" s="28" t="s">
        <v>155</v>
      </c>
      <c r="C133" s="29">
        <v>68.66</v>
      </c>
      <c r="D133" s="29">
        <v>5043.56</v>
      </c>
      <c r="E133" s="37">
        <f t="shared" ref="E133:E167" si="4">D133/C133</f>
        <v>73.4570346635596</v>
      </c>
    </row>
    <row r="134" ht="19.9" customHeight="true" spans="1:5">
      <c r="A134" s="26" t="s">
        <v>463</v>
      </c>
      <c r="B134" s="26" t="s">
        <v>156</v>
      </c>
      <c r="C134" s="27">
        <v>1479.89</v>
      </c>
      <c r="D134" s="27">
        <v>1807.612484</v>
      </c>
      <c r="E134" s="37">
        <f t="shared" si="4"/>
        <v>1.2214505699748</v>
      </c>
    </row>
    <row r="135" ht="19.9" customHeight="true" spans="1:5">
      <c r="A135" s="28" t="s">
        <v>464</v>
      </c>
      <c r="B135" s="28" t="s">
        <v>157</v>
      </c>
      <c r="C135" s="29">
        <v>0</v>
      </c>
      <c r="D135" s="29">
        <v>5.25</v>
      </c>
      <c r="E135" s="37"/>
    </row>
    <row r="136" ht="19.9" customHeight="true" spans="1:5">
      <c r="A136" s="28" t="s">
        <v>465</v>
      </c>
      <c r="B136" s="28" t="s">
        <v>158</v>
      </c>
      <c r="C136" s="29">
        <v>406.5</v>
      </c>
      <c r="D136" s="29">
        <v>705.468184</v>
      </c>
      <c r="E136" s="37">
        <f t="shared" si="4"/>
        <v>1.73546908733087</v>
      </c>
    </row>
    <row r="137" ht="19.9" customHeight="true" spans="1:5">
      <c r="A137" s="28" t="s">
        <v>466</v>
      </c>
      <c r="B137" s="28" t="s">
        <v>159</v>
      </c>
      <c r="C137" s="29">
        <v>1057.54</v>
      </c>
      <c r="D137" s="29">
        <v>1089.79</v>
      </c>
      <c r="E137" s="37">
        <f t="shared" si="4"/>
        <v>1.03049530041417</v>
      </c>
    </row>
    <row r="138" ht="19.9" customHeight="true" spans="1:5">
      <c r="A138" s="28" t="s">
        <v>467</v>
      </c>
      <c r="B138" s="28" t="s">
        <v>160</v>
      </c>
      <c r="C138" s="29">
        <v>15.85</v>
      </c>
      <c r="D138" s="29">
        <v>7.1043</v>
      </c>
      <c r="E138" s="37">
        <f t="shared" si="4"/>
        <v>0.448220820189274</v>
      </c>
    </row>
    <row r="139" ht="19.9" customHeight="true" spans="1:5">
      <c r="A139" s="26" t="s">
        <v>468</v>
      </c>
      <c r="B139" s="26" t="s">
        <v>161</v>
      </c>
      <c r="C139" s="27">
        <v>3270.95</v>
      </c>
      <c r="D139" s="27">
        <v>5489.10955</v>
      </c>
      <c r="E139" s="37">
        <f t="shared" si="4"/>
        <v>1.67813924089332</v>
      </c>
    </row>
    <row r="140" ht="19.9" customHeight="true" spans="1:5">
      <c r="A140" s="28" t="s">
        <v>469</v>
      </c>
      <c r="B140" s="28" t="s">
        <v>162</v>
      </c>
      <c r="C140" s="29">
        <v>180.17</v>
      </c>
      <c r="D140" s="29">
        <v>189.04</v>
      </c>
      <c r="E140" s="37">
        <f t="shared" si="4"/>
        <v>1.04923128156741</v>
      </c>
    </row>
    <row r="141" ht="19.9" customHeight="true" spans="1:5">
      <c r="A141" s="28" t="s">
        <v>470</v>
      </c>
      <c r="B141" s="28" t="s">
        <v>471</v>
      </c>
      <c r="C141" s="29">
        <v>0</v>
      </c>
      <c r="D141" s="29">
        <v>151.34</v>
      </c>
      <c r="E141" s="37"/>
    </row>
    <row r="142" ht="19.9" customHeight="true" spans="1:5">
      <c r="A142" s="28" t="s">
        <v>472</v>
      </c>
      <c r="B142" s="28" t="s">
        <v>163</v>
      </c>
      <c r="C142" s="29">
        <v>3090.78</v>
      </c>
      <c r="D142" s="29">
        <v>5148.72955</v>
      </c>
      <c r="E142" s="37">
        <f t="shared" si="4"/>
        <v>1.66583501575654</v>
      </c>
    </row>
    <row r="143" ht="19.9" customHeight="true" spans="1:5">
      <c r="A143" s="26" t="s">
        <v>473</v>
      </c>
      <c r="B143" s="26" t="s">
        <v>164</v>
      </c>
      <c r="C143" s="27">
        <v>1258.88</v>
      </c>
      <c r="D143" s="27">
        <v>402</v>
      </c>
      <c r="E143" s="37">
        <f t="shared" si="4"/>
        <v>0.319331469242501</v>
      </c>
    </row>
    <row r="144" ht="19.9" customHeight="true" spans="1:5">
      <c r="A144" s="28" t="s">
        <v>474</v>
      </c>
      <c r="B144" s="28" t="s">
        <v>165</v>
      </c>
      <c r="C144" s="29">
        <v>600</v>
      </c>
      <c r="D144" s="29">
        <v>72</v>
      </c>
      <c r="E144" s="37">
        <f t="shared" si="4"/>
        <v>0.12</v>
      </c>
    </row>
    <row r="145" ht="19.9" customHeight="true" spans="1:5">
      <c r="A145" s="28" t="s">
        <v>475</v>
      </c>
      <c r="B145" s="28" t="s">
        <v>166</v>
      </c>
      <c r="C145" s="29">
        <v>658.88</v>
      </c>
      <c r="D145" s="29">
        <v>330</v>
      </c>
      <c r="E145" s="37">
        <f t="shared" si="4"/>
        <v>0.500849927149101</v>
      </c>
    </row>
    <row r="146" ht="19.9" customHeight="true" spans="1:5">
      <c r="A146" s="26">
        <v>21399</v>
      </c>
      <c r="B146" s="26" t="s">
        <v>168</v>
      </c>
      <c r="C146" s="27">
        <v>31.4</v>
      </c>
      <c r="D146" s="27">
        <v>0</v>
      </c>
      <c r="E146" s="37">
        <f t="shared" si="4"/>
        <v>0</v>
      </c>
    </row>
    <row r="147" ht="19.9" customHeight="true" spans="1:5">
      <c r="A147" s="28">
        <v>2139999</v>
      </c>
      <c r="B147" s="28" t="s">
        <v>168</v>
      </c>
      <c r="C147" s="29">
        <v>31.4</v>
      </c>
      <c r="D147" s="29">
        <v>0</v>
      </c>
      <c r="E147" s="37">
        <f t="shared" si="4"/>
        <v>0</v>
      </c>
    </row>
    <row r="148" ht="19.9" customHeight="true" spans="1:5">
      <c r="A148" s="26">
        <v>214</v>
      </c>
      <c r="B148" s="26" t="s">
        <v>169</v>
      </c>
      <c r="C148" s="27">
        <v>123.73</v>
      </c>
      <c r="D148" s="27">
        <v>0</v>
      </c>
      <c r="E148" s="37">
        <f t="shared" si="4"/>
        <v>0</v>
      </c>
    </row>
    <row r="149" ht="19.9" customHeight="true" spans="1:5">
      <c r="A149" s="26">
        <v>21401</v>
      </c>
      <c r="B149" s="26" t="s">
        <v>170</v>
      </c>
      <c r="C149" s="27">
        <v>123.73</v>
      </c>
      <c r="D149" s="27">
        <v>0</v>
      </c>
      <c r="E149" s="37">
        <f t="shared" si="4"/>
        <v>0</v>
      </c>
    </row>
    <row r="150" ht="19.9" customHeight="true" spans="1:5">
      <c r="A150" s="28">
        <v>2140106</v>
      </c>
      <c r="B150" s="28" t="s">
        <v>171</v>
      </c>
      <c r="C150" s="29">
        <v>123.73</v>
      </c>
      <c r="D150" s="29">
        <v>0</v>
      </c>
      <c r="E150" s="37">
        <f t="shared" si="4"/>
        <v>0</v>
      </c>
    </row>
    <row r="151" ht="19.9" customHeight="true" spans="1:5">
      <c r="A151" s="26" t="s">
        <v>476</v>
      </c>
      <c r="B151" s="26" t="s">
        <v>172</v>
      </c>
      <c r="C151" s="27">
        <v>5696.75</v>
      </c>
      <c r="D151" s="27">
        <v>5846.72643</v>
      </c>
      <c r="E151" s="37">
        <f t="shared" si="4"/>
        <v>1.02632666520384</v>
      </c>
    </row>
    <row r="152" ht="19.9" customHeight="true" spans="1:5">
      <c r="A152" s="26" t="s">
        <v>477</v>
      </c>
      <c r="B152" s="26" t="s">
        <v>173</v>
      </c>
      <c r="C152" s="27">
        <v>5696.75</v>
      </c>
      <c r="D152" s="27">
        <v>5846.72643</v>
      </c>
      <c r="E152" s="37">
        <f t="shared" si="4"/>
        <v>1.02632666520384</v>
      </c>
    </row>
    <row r="153" ht="19.9" customHeight="true" spans="1:5">
      <c r="A153" s="28" t="s">
        <v>478</v>
      </c>
      <c r="B153" s="28" t="s">
        <v>174</v>
      </c>
      <c r="C153" s="29">
        <v>5696.75</v>
      </c>
      <c r="D153" s="29">
        <v>5846.72643</v>
      </c>
      <c r="E153" s="37">
        <f t="shared" si="4"/>
        <v>1.02632666520384</v>
      </c>
    </row>
    <row r="154" ht="19.9" customHeight="true" spans="1:5">
      <c r="A154" s="26" t="s">
        <v>479</v>
      </c>
      <c r="B154" s="26" t="s">
        <v>175</v>
      </c>
      <c r="C154" s="27">
        <v>500</v>
      </c>
      <c r="D154" s="27">
        <v>500</v>
      </c>
      <c r="E154" s="37">
        <f t="shared" si="4"/>
        <v>1</v>
      </c>
    </row>
    <row r="155" ht="19.9" customHeight="true" spans="1:5">
      <c r="A155" s="26" t="s">
        <v>480</v>
      </c>
      <c r="B155" s="26" t="s">
        <v>176</v>
      </c>
      <c r="C155" s="27">
        <v>500</v>
      </c>
      <c r="D155" s="27">
        <v>500</v>
      </c>
      <c r="E155" s="37">
        <f t="shared" si="4"/>
        <v>1</v>
      </c>
    </row>
    <row r="156" ht="19.9" customHeight="true" spans="1:5">
      <c r="A156" s="28" t="s">
        <v>481</v>
      </c>
      <c r="B156" s="28" t="s">
        <v>177</v>
      </c>
      <c r="C156" s="29">
        <v>500</v>
      </c>
      <c r="D156" s="29">
        <v>500</v>
      </c>
      <c r="E156" s="37">
        <f t="shared" si="4"/>
        <v>1</v>
      </c>
    </row>
    <row r="157" ht="19.9" customHeight="true" spans="1:5">
      <c r="A157" s="26" t="s">
        <v>482</v>
      </c>
      <c r="B157" s="26" t="s">
        <v>178</v>
      </c>
      <c r="C157" s="27">
        <v>11.59</v>
      </c>
      <c r="D157" s="27">
        <v>13</v>
      </c>
      <c r="E157" s="37">
        <f t="shared" si="4"/>
        <v>1.12165660051769</v>
      </c>
    </row>
    <row r="158" ht="19.9" customHeight="true" spans="1:5">
      <c r="A158" s="26" t="s">
        <v>483</v>
      </c>
      <c r="B158" s="26" t="s">
        <v>179</v>
      </c>
      <c r="C158" s="27">
        <v>11.59</v>
      </c>
      <c r="D158" s="27">
        <v>13</v>
      </c>
      <c r="E158" s="37">
        <f t="shared" si="4"/>
        <v>1.12165660051769</v>
      </c>
    </row>
    <row r="159" ht="19.9" customHeight="true" spans="1:5">
      <c r="A159" s="28" t="s">
        <v>483</v>
      </c>
      <c r="B159" s="28" t="s">
        <v>179</v>
      </c>
      <c r="C159" s="29">
        <v>11.59</v>
      </c>
      <c r="D159" s="29">
        <v>13</v>
      </c>
      <c r="E159" s="37">
        <f t="shared" si="4"/>
        <v>1.12165660051769</v>
      </c>
    </row>
    <row r="160" ht="19.9" customHeight="true" spans="1:5">
      <c r="A160" s="26" t="s">
        <v>484</v>
      </c>
      <c r="B160" s="26" t="s">
        <v>180</v>
      </c>
      <c r="C160" s="27">
        <v>525.44</v>
      </c>
      <c r="D160" s="27">
        <v>603.06</v>
      </c>
      <c r="E160" s="37">
        <f t="shared" si="4"/>
        <v>1.14772381242387</v>
      </c>
    </row>
    <row r="161" ht="19.9" customHeight="true" spans="1:5">
      <c r="A161" s="26" t="s">
        <v>485</v>
      </c>
      <c r="B161" s="26" t="s">
        <v>181</v>
      </c>
      <c r="C161" s="27">
        <v>525.44</v>
      </c>
      <c r="D161" s="27">
        <v>603.06</v>
      </c>
      <c r="E161" s="37">
        <f t="shared" si="4"/>
        <v>1.14772381242387</v>
      </c>
    </row>
    <row r="162" ht="19.9" customHeight="true" spans="1:5">
      <c r="A162" s="28" t="s">
        <v>486</v>
      </c>
      <c r="B162" s="28" t="s">
        <v>182</v>
      </c>
      <c r="C162" s="29">
        <v>300.68</v>
      </c>
      <c r="D162" s="29">
        <v>357.66</v>
      </c>
      <c r="E162" s="37">
        <f t="shared" si="4"/>
        <v>1.18950379140615</v>
      </c>
    </row>
    <row r="163" ht="19.9" customHeight="true" spans="1:5">
      <c r="A163" s="28" t="s">
        <v>487</v>
      </c>
      <c r="B163" s="28" t="s">
        <v>183</v>
      </c>
      <c r="C163" s="29">
        <v>224.756</v>
      </c>
      <c r="D163" s="29">
        <v>245.4</v>
      </c>
      <c r="E163" s="37">
        <f t="shared" si="4"/>
        <v>1.09185071811209</v>
      </c>
    </row>
    <row r="164" ht="19.9" customHeight="true" spans="1:5">
      <c r="A164" s="26">
        <v>222</v>
      </c>
      <c r="B164" s="26" t="s">
        <v>488</v>
      </c>
      <c r="C164" s="27">
        <v>20.44</v>
      </c>
      <c r="D164" s="27">
        <v>0</v>
      </c>
      <c r="E164" s="37">
        <f t="shared" si="4"/>
        <v>0</v>
      </c>
    </row>
    <row r="165" ht="19.9" customHeight="true" spans="1:5">
      <c r="A165" s="26">
        <v>22204</v>
      </c>
      <c r="B165" s="26" t="s">
        <v>185</v>
      </c>
      <c r="C165" s="27">
        <v>20.44</v>
      </c>
      <c r="D165" s="27">
        <v>0</v>
      </c>
      <c r="E165" s="37">
        <f t="shared" si="4"/>
        <v>0</v>
      </c>
    </row>
    <row r="166" ht="19.9" customHeight="true" spans="1:5">
      <c r="A166" s="28">
        <v>2220401</v>
      </c>
      <c r="B166" s="28" t="s">
        <v>489</v>
      </c>
      <c r="C166" s="29">
        <v>20.44</v>
      </c>
      <c r="D166" s="29">
        <v>0</v>
      </c>
      <c r="E166" s="37">
        <f t="shared" si="4"/>
        <v>0</v>
      </c>
    </row>
    <row r="167" ht="19.9" customHeight="true" spans="1:5">
      <c r="A167" s="16" t="s">
        <v>187</v>
      </c>
      <c r="B167" s="16"/>
      <c r="C167" s="27">
        <v>32270.84</v>
      </c>
      <c r="D167" s="27">
        <v>35024.160914</v>
      </c>
      <c r="E167" s="37">
        <f t="shared" si="4"/>
        <v>1.08531915853445</v>
      </c>
    </row>
    <row r="168" ht="19.9" customHeight="true" spans="1:5">
      <c r="A168" s="16" t="s">
        <v>188</v>
      </c>
      <c r="B168" s="16"/>
      <c r="C168" s="27">
        <v>0</v>
      </c>
      <c r="D168" s="27">
        <v>0</v>
      </c>
      <c r="E168" s="37"/>
    </row>
    <row r="169" ht="19.9" customHeight="true" spans="1:5">
      <c r="A169" s="16" t="s">
        <v>189</v>
      </c>
      <c r="B169" s="16"/>
      <c r="C169" s="27">
        <v>120.46</v>
      </c>
      <c r="D169" s="27">
        <v>0</v>
      </c>
      <c r="E169" s="37">
        <f>D169/C169</f>
        <v>0</v>
      </c>
    </row>
    <row r="170" ht="19.9" customHeight="true" spans="1:5">
      <c r="A170" s="16" t="s">
        <v>190</v>
      </c>
      <c r="B170" s="16"/>
      <c r="C170" s="29">
        <v>5944.88</v>
      </c>
      <c r="D170" s="29">
        <v>0</v>
      </c>
      <c r="E170" s="37">
        <f>D170/C170</f>
        <v>0</v>
      </c>
    </row>
    <row r="171" ht="19.9" customHeight="true" spans="1:5">
      <c r="A171" s="16" t="s">
        <v>191</v>
      </c>
      <c r="B171" s="16"/>
      <c r="C171" s="29">
        <v>4616.32</v>
      </c>
      <c r="D171" s="29">
        <v>4637.42</v>
      </c>
      <c r="E171" s="37">
        <f>D171/C171</f>
        <v>1.00457074032996</v>
      </c>
    </row>
    <row r="172" ht="19.9" customHeight="true" spans="1:5">
      <c r="A172" s="16" t="s">
        <v>39</v>
      </c>
      <c r="B172" s="16"/>
      <c r="C172" s="27">
        <f>SUM(C167:C171)</f>
        <v>42952.5</v>
      </c>
      <c r="D172" s="27">
        <f>SUM(D167:D171)</f>
        <v>39661.580914</v>
      </c>
      <c r="E172" s="37">
        <f>D172/C172</f>
        <v>0.923382362237355</v>
      </c>
    </row>
  </sheetData>
  <mergeCells count="7">
    <mergeCell ref="A1:E1"/>
    <mergeCell ref="A167:B167"/>
    <mergeCell ref="A168:B168"/>
    <mergeCell ref="A169:B169"/>
    <mergeCell ref="A170:B170"/>
    <mergeCell ref="A171:B171"/>
    <mergeCell ref="A172:B172"/>
  </mergeCells>
  <pageMargins left="0.118055555555556" right="0.118055555555556" top="0.118055555555556" bottom="0.118055555555556" header="0" footer="0"/>
  <pageSetup paperSize="9" orientation="landscape"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workbookViewId="0">
      <selection activeCell="E10" sqref="E10"/>
    </sheetView>
  </sheetViews>
  <sheetFormatPr defaultColWidth="10" defaultRowHeight="13.5" outlineLevelCol="4"/>
  <cols>
    <col min="1" max="1" width="25.375" customWidth="true"/>
    <col min="2" max="4" width="14.625" customWidth="true"/>
    <col min="5" max="5" width="64.6" customWidth="true"/>
    <col min="6" max="6" width="9.76666666666667" customWidth="true"/>
  </cols>
  <sheetData>
    <row r="1" ht="37" customHeight="true" spans="1:5">
      <c r="A1" s="38" t="s">
        <v>17</v>
      </c>
      <c r="B1" s="38"/>
      <c r="C1" s="38"/>
      <c r="D1" s="38"/>
      <c r="E1" s="38"/>
    </row>
    <row r="2" ht="19.9" customHeight="true" spans="1:4">
      <c r="A2" s="5"/>
      <c r="B2" s="5"/>
      <c r="C2" s="6"/>
      <c r="D2" s="6" t="s">
        <v>28</v>
      </c>
    </row>
    <row r="3" ht="33.15" customHeight="true" spans="1:5">
      <c r="A3" s="7" t="s">
        <v>41</v>
      </c>
      <c r="B3" s="7" t="s">
        <v>335</v>
      </c>
      <c r="C3" s="7" t="s">
        <v>336</v>
      </c>
      <c r="D3" s="7" t="s">
        <v>337</v>
      </c>
      <c r="E3" s="7" t="s">
        <v>192</v>
      </c>
    </row>
    <row r="4" ht="25.6" customHeight="true" spans="1:5">
      <c r="A4" s="25" t="s">
        <v>193</v>
      </c>
      <c r="B4" s="17">
        <v>1889.07</v>
      </c>
      <c r="C4" s="39">
        <v>2222.67</v>
      </c>
      <c r="D4" s="24">
        <f>C4/B4</f>
        <v>1.17659483237784</v>
      </c>
      <c r="E4" s="11" t="s">
        <v>194</v>
      </c>
    </row>
    <row r="5" ht="25.6" customHeight="true" spans="1:5">
      <c r="A5" s="21" t="s">
        <v>195</v>
      </c>
      <c r="B5" s="17">
        <v>1369.21</v>
      </c>
      <c r="C5" s="39">
        <v>1536.49</v>
      </c>
      <c r="D5" s="24">
        <f t="shared" ref="D5:D30" si="0">C5/B5</f>
        <v>1.12217263969734</v>
      </c>
      <c r="E5" s="11" t="s">
        <v>196</v>
      </c>
    </row>
    <row r="6" ht="25.6" customHeight="true" spans="1:5">
      <c r="A6" s="21" t="s">
        <v>197</v>
      </c>
      <c r="B6" s="17">
        <v>243.35</v>
      </c>
      <c r="C6" s="39">
        <v>316.72</v>
      </c>
      <c r="D6" s="24">
        <f t="shared" si="0"/>
        <v>1.30149989726731</v>
      </c>
      <c r="E6" s="11" t="s">
        <v>198</v>
      </c>
    </row>
    <row r="7" ht="25.6" customHeight="true" spans="1:5">
      <c r="A7" s="21" t="s">
        <v>199</v>
      </c>
      <c r="B7" s="17">
        <v>191.87</v>
      </c>
      <c r="C7" s="39">
        <v>224.1</v>
      </c>
      <c r="D7" s="24">
        <f t="shared" si="0"/>
        <v>1.16797831865325</v>
      </c>
      <c r="E7" s="11" t="s">
        <v>200</v>
      </c>
    </row>
    <row r="8" ht="25.6" customHeight="true" spans="1:5">
      <c r="A8" s="21" t="s">
        <v>201</v>
      </c>
      <c r="B8" s="17">
        <v>84.64</v>
      </c>
      <c r="C8" s="39">
        <v>145.36</v>
      </c>
      <c r="D8" s="24">
        <f t="shared" si="0"/>
        <v>1.71739130434783</v>
      </c>
      <c r="E8" s="11" t="s">
        <v>202</v>
      </c>
    </row>
    <row r="9" ht="25.6" customHeight="true" spans="1:5">
      <c r="A9" s="25" t="s">
        <v>203</v>
      </c>
      <c r="B9" s="17">
        <v>256.02</v>
      </c>
      <c r="C9" s="39">
        <v>370.57</v>
      </c>
      <c r="D9" s="24">
        <f t="shared" si="0"/>
        <v>1.44742598234513</v>
      </c>
      <c r="E9" s="11" t="s">
        <v>204</v>
      </c>
    </row>
    <row r="10" ht="25.6" customHeight="true" spans="1:5">
      <c r="A10" s="21" t="s">
        <v>205</v>
      </c>
      <c r="B10" s="17">
        <v>190.68</v>
      </c>
      <c r="C10" s="39">
        <v>274.3</v>
      </c>
      <c r="D10" s="24">
        <f t="shared" si="0"/>
        <v>1.4385357667296</v>
      </c>
      <c r="E10" s="11" t="s">
        <v>206</v>
      </c>
    </row>
    <row r="11" ht="25.6" customHeight="true" spans="1:5">
      <c r="A11" s="21" t="s">
        <v>207</v>
      </c>
      <c r="B11" s="17">
        <v>0</v>
      </c>
      <c r="C11" s="39">
        <v>0</v>
      </c>
      <c r="D11" s="24"/>
      <c r="E11" s="11" t="s">
        <v>208</v>
      </c>
    </row>
    <row r="12" ht="25.6" customHeight="true" spans="1:5">
      <c r="A12" s="21" t="s">
        <v>209</v>
      </c>
      <c r="B12" s="17">
        <v>0</v>
      </c>
      <c r="C12" s="39">
        <v>0</v>
      </c>
      <c r="D12" s="24"/>
      <c r="E12" s="11" t="s">
        <v>210</v>
      </c>
    </row>
    <row r="13" ht="25.6" customHeight="true" spans="1:5">
      <c r="A13" s="21" t="s">
        <v>211</v>
      </c>
      <c r="B13" s="17">
        <v>0</v>
      </c>
      <c r="C13" s="39">
        <v>0</v>
      </c>
      <c r="D13" s="24"/>
      <c r="E13" s="11" t="s">
        <v>212</v>
      </c>
    </row>
    <row r="14" ht="25.6" customHeight="true" spans="1:5">
      <c r="A14" s="21" t="s">
        <v>213</v>
      </c>
      <c r="B14" s="17">
        <v>10.9</v>
      </c>
      <c r="C14" s="39">
        <v>13</v>
      </c>
      <c r="D14" s="24">
        <f t="shared" si="0"/>
        <v>1.19266055045872</v>
      </c>
      <c r="E14" s="11" t="s">
        <v>214</v>
      </c>
    </row>
    <row r="15" ht="25.6" customHeight="true" spans="1:5">
      <c r="A15" s="21" t="s">
        <v>215</v>
      </c>
      <c r="B15" s="17">
        <v>28.41</v>
      </c>
      <c r="C15" s="39">
        <v>30</v>
      </c>
      <c r="D15" s="24">
        <f t="shared" si="0"/>
        <v>1.05596620908131</v>
      </c>
      <c r="E15" s="11" t="s">
        <v>216</v>
      </c>
    </row>
    <row r="16" ht="25.6" customHeight="true" spans="1:5">
      <c r="A16" s="21" t="s">
        <v>217</v>
      </c>
      <c r="B16" s="17">
        <v>0</v>
      </c>
      <c r="C16" s="39">
        <v>0</v>
      </c>
      <c r="D16" s="24"/>
      <c r="E16" s="11" t="s">
        <v>218</v>
      </c>
    </row>
    <row r="17" ht="25.6" customHeight="true" spans="1:5">
      <c r="A17" s="21" t="s">
        <v>219</v>
      </c>
      <c r="B17" s="17">
        <v>2.85</v>
      </c>
      <c r="C17" s="39">
        <v>8.85</v>
      </c>
      <c r="D17" s="24">
        <f t="shared" si="0"/>
        <v>3.10526315789474</v>
      </c>
      <c r="E17" s="11" t="s">
        <v>220</v>
      </c>
    </row>
    <row r="18" ht="25.6" customHeight="true" spans="1:5">
      <c r="A18" s="21" t="s">
        <v>221</v>
      </c>
      <c r="B18" s="17">
        <v>23.17</v>
      </c>
      <c r="C18" s="39">
        <v>43.5</v>
      </c>
      <c r="D18" s="24">
        <f t="shared" si="0"/>
        <v>1.87742770824342</v>
      </c>
      <c r="E18" s="11" t="s">
        <v>222</v>
      </c>
    </row>
    <row r="19" ht="25.6" customHeight="true" spans="1:5">
      <c r="A19" s="21" t="s">
        <v>223</v>
      </c>
      <c r="B19" s="17">
        <v>0</v>
      </c>
      <c r="C19" s="39">
        <v>0.92</v>
      </c>
      <c r="D19" s="24"/>
      <c r="E19" s="11" t="s">
        <v>224</v>
      </c>
    </row>
    <row r="20" ht="25.6" customHeight="true" spans="1:5">
      <c r="A20" s="25" t="s">
        <v>225</v>
      </c>
      <c r="B20" s="17">
        <v>5.07</v>
      </c>
      <c r="C20" s="39">
        <v>0</v>
      </c>
      <c r="D20" s="24">
        <f t="shared" si="0"/>
        <v>0</v>
      </c>
      <c r="E20" s="11" t="s">
        <v>226</v>
      </c>
    </row>
    <row r="21" ht="25.6" customHeight="true" spans="1:5">
      <c r="A21" s="21" t="s">
        <v>227</v>
      </c>
      <c r="B21" s="17">
        <v>5.07</v>
      </c>
      <c r="C21" s="39">
        <v>0</v>
      </c>
      <c r="D21" s="24">
        <f t="shared" si="0"/>
        <v>0</v>
      </c>
      <c r="E21" s="11" t="s">
        <v>228</v>
      </c>
    </row>
    <row r="22" ht="25.6" customHeight="true" spans="1:5">
      <c r="A22" s="21" t="s">
        <v>229</v>
      </c>
      <c r="B22" s="17">
        <v>0</v>
      </c>
      <c r="C22" s="39">
        <v>0</v>
      </c>
      <c r="D22" s="24"/>
      <c r="E22" s="11" t="s">
        <v>230</v>
      </c>
    </row>
    <row r="23" ht="25.6" customHeight="true" spans="1:5">
      <c r="A23" s="25" t="s">
        <v>231</v>
      </c>
      <c r="B23" s="17">
        <v>2444.8</v>
      </c>
      <c r="C23" s="39">
        <v>2378.422</v>
      </c>
      <c r="D23" s="24">
        <f t="shared" si="0"/>
        <v>0.972849312827225</v>
      </c>
      <c r="E23" s="11" t="s">
        <v>232</v>
      </c>
    </row>
    <row r="24" ht="25.6" customHeight="true" spans="1:5">
      <c r="A24" s="21" t="s">
        <v>233</v>
      </c>
      <c r="B24" s="17">
        <v>2300.23</v>
      </c>
      <c r="C24" s="39">
        <v>2249.6</v>
      </c>
      <c r="D24" s="24">
        <f t="shared" si="0"/>
        <v>0.977989157605978</v>
      </c>
      <c r="E24" s="11" t="s">
        <v>234</v>
      </c>
    </row>
    <row r="25" ht="25.6" customHeight="true" spans="1:5">
      <c r="A25" s="21" t="s">
        <v>235</v>
      </c>
      <c r="B25" s="17">
        <v>144.57</v>
      </c>
      <c r="C25" s="39">
        <v>128.822</v>
      </c>
      <c r="D25" s="24">
        <f t="shared" si="0"/>
        <v>0.89107006986235</v>
      </c>
      <c r="E25" s="11" t="s">
        <v>236</v>
      </c>
    </row>
    <row r="26" ht="25.6" customHeight="true" spans="1:5">
      <c r="A26" s="25" t="s">
        <v>237</v>
      </c>
      <c r="B26" s="17">
        <v>5.07</v>
      </c>
      <c r="C26" s="39">
        <v>0</v>
      </c>
      <c r="D26" s="24">
        <f t="shared" si="0"/>
        <v>0</v>
      </c>
      <c r="E26" s="11" t="s">
        <v>238</v>
      </c>
    </row>
    <row r="27" ht="25.6" customHeight="true" spans="1:5">
      <c r="A27" s="21" t="s">
        <v>239</v>
      </c>
      <c r="B27" s="17">
        <v>5.07</v>
      </c>
      <c r="C27" s="39">
        <v>0</v>
      </c>
      <c r="D27" s="24">
        <f t="shared" si="0"/>
        <v>0</v>
      </c>
      <c r="E27" s="11" t="s">
        <v>240</v>
      </c>
    </row>
    <row r="28" ht="25.6" customHeight="true" spans="1:5">
      <c r="A28" s="25" t="s">
        <v>241</v>
      </c>
      <c r="B28" s="17">
        <v>105.62</v>
      </c>
      <c r="C28" s="39">
        <v>215.74</v>
      </c>
      <c r="D28" s="24">
        <f t="shared" si="0"/>
        <v>2.04260556712744</v>
      </c>
      <c r="E28" s="11" t="s">
        <v>242</v>
      </c>
    </row>
    <row r="29" ht="25.6" customHeight="true" spans="1:5">
      <c r="A29" s="21" t="s">
        <v>243</v>
      </c>
      <c r="B29" s="17">
        <v>0</v>
      </c>
      <c r="C29" s="39">
        <v>215.74</v>
      </c>
      <c r="D29" s="24"/>
      <c r="E29" s="11" t="s">
        <v>244</v>
      </c>
    </row>
    <row r="30" ht="25.6" customHeight="true" spans="1:5">
      <c r="A30" s="25" t="s">
        <v>245</v>
      </c>
      <c r="B30" s="17">
        <v>4705.64</v>
      </c>
      <c r="C30" s="39">
        <v>5187.402</v>
      </c>
      <c r="D30" s="24">
        <f t="shared" si="0"/>
        <v>1.10237969755442</v>
      </c>
      <c r="E30" s="11"/>
    </row>
    <row r="31" ht="31.3" customHeight="true" spans="1:5">
      <c r="A31" s="20" t="s">
        <v>490</v>
      </c>
      <c r="B31" s="20"/>
      <c r="C31" s="20"/>
      <c r="D31" s="20"/>
      <c r="E31" s="20"/>
    </row>
  </sheetData>
  <mergeCells count="2">
    <mergeCell ref="A1:E1"/>
    <mergeCell ref="A31:E31"/>
  </mergeCells>
  <pageMargins left="0.751388888888889" right="0.751388888888889" top="0.271527777777778" bottom="0.271527777777778" header="0" footer="0"/>
  <pageSetup paperSize="9" scale="85" orientation="landscape" horizontalDpi="600"/>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C12" sqref="C12"/>
    </sheetView>
  </sheetViews>
  <sheetFormatPr defaultColWidth="10" defaultRowHeight="13.5" outlineLevelRow="6" outlineLevelCol="3"/>
  <cols>
    <col min="1" max="1" width="40.1666666666667" customWidth="true"/>
    <col min="2" max="4" width="19.4916666666667" customWidth="true"/>
    <col min="5" max="5" width="9.76666666666667" customWidth="true"/>
  </cols>
  <sheetData>
    <row r="1" ht="37" customHeight="true" spans="1:4">
      <c r="A1" s="1" t="s">
        <v>18</v>
      </c>
      <c r="B1" s="1"/>
      <c r="C1" s="1"/>
      <c r="D1" s="1"/>
    </row>
    <row r="2" ht="19.9" customHeight="true" spans="1:4">
      <c r="A2" s="5"/>
      <c r="B2" s="5"/>
      <c r="C2" s="6"/>
      <c r="D2" s="6" t="s">
        <v>28</v>
      </c>
    </row>
    <row r="3" ht="33.15" customHeight="true" spans="1:4">
      <c r="A3" s="7" t="s">
        <v>247</v>
      </c>
      <c r="B3" s="7" t="s">
        <v>335</v>
      </c>
      <c r="C3" s="7" t="s">
        <v>336</v>
      </c>
      <c r="D3" s="7" t="s">
        <v>337</v>
      </c>
    </row>
    <row r="4" ht="25.6" customHeight="true" spans="1:4">
      <c r="A4" s="21" t="s">
        <v>248</v>
      </c>
      <c r="B4" s="17">
        <v>3645.77</v>
      </c>
      <c r="C4" s="10">
        <v>0</v>
      </c>
      <c r="D4" s="24">
        <f>C4/B4</f>
        <v>0</v>
      </c>
    </row>
    <row r="5" ht="25.6" customHeight="true" spans="1:4">
      <c r="A5" s="21" t="s">
        <v>249</v>
      </c>
      <c r="B5" s="17">
        <v>0</v>
      </c>
      <c r="C5" s="10">
        <v>6150.07</v>
      </c>
      <c r="D5" s="24"/>
    </row>
    <row r="6" ht="25.6" customHeight="true" spans="1:4">
      <c r="A6" s="21"/>
      <c r="B6" s="17"/>
      <c r="C6" s="10"/>
      <c r="D6" s="24"/>
    </row>
    <row r="7" ht="25.6" customHeight="true" spans="1:4">
      <c r="A7" s="25" t="s">
        <v>250</v>
      </c>
      <c r="B7" s="17">
        <v>3645.77</v>
      </c>
      <c r="C7" s="10">
        <v>6150.07</v>
      </c>
      <c r="D7" s="24">
        <f>C7/B7</f>
        <v>1.68690564681809</v>
      </c>
    </row>
  </sheetData>
  <mergeCells count="1">
    <mergeCell ref="A1:D1"/>
  </mergeCells>
  <pageMargins left="0.75" right="0.75" top="0.270000010728836" bottom="0.270000010728836"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3"/>
  <sheetViews>
    <sheetView workbookViewId="0">
      <selection activeCell="B30" sqref="B30"/>
    </sheetView>
  </sheetViews>
  <sheetFormatPr defaultColWidth="10" defaultRowHeight="13.5" outlineLevelCol="4"/>
  <cols>
    <col min="1" max="1" width="10.8583333333333" customWidth="true"/>
    <col min="2" max="2" width="49.5" customWidth="true"/>
    <col min="3" max="5" width="19.4916666666667" customWidth="true"/>
    <col min="6" max="8" width="9.76666666666667" customWidth="true"/>
  </cols>
  <sheetData>
    <row r="1" ht="37" customHeight="true" spans="1:5">
      <c r="A1" s="1" t="s">
        <v>19</v>
      </c>
      <c r="B1" s="1"/>
      <c r="C1" s="1"/>
      <c r="D1" s="1"/>
      <c r="E1" s="1"/>
    </row>
    <row r="2" ht="19.9" customHeight="true" spans="2:5">
      <c r="B2" s="5"/>
      <c r="C2" s="5"/>
      <c r="D2" s="5"/>
      <c r="E2" s="6" t="s">
        <v>28</v>
      </c>
    </row>
    <row r="3" ht="33.9" customHeight="true" spans="1:5">
      <c r="A3" s="7" t="s">
        <v>40</v>
      </c>
      <c r="B3" s="7" t="s">
        <v>41</v>
      </c>
      <c r="C3" s="7" t="s">
        <v>335</v>
      </c>
      <c r="D3" s="7" t="s">
        <v>336</v>
      </c>
      <c r="E3" s="7" t="s">
        <v>337</v>
      </c>
    </row>
    <row r="4" ht="19.9" customHeight="true" spans="1:5">
      <c r="A4" s="26">
        <v>208</v>
      </c>
      <c r="B4" s="26" t="s">
        <v>76</v>
      </c>
      <c r="C4" s="27">
        <v>3.12</v>
      </c>
      <c r="D4" s="27">
        <v>0</v>
      </c>
      <c r="E4" s="37">
        <f>D4/C4</f>
        <v>0</v>
      </c>
    </row>
    <row r="5" ht="19.9" customHeight="true" spans="1:5">
      <c r="A5" s="26">
        <v>20822</v>
      </c>
      <c r="B5" s="26" t="s">
        <v>254</v>
      </c>
      <c r="C5" s="27">
        <v>3.12</v>
      </c>
      <c r="D5" s="27">
        <v>0</v>
      </c>
      <c r="E5" s="37">
        <f t="shared" ref="E5:E23" si="0">D5/C5</f>
        <v>0</v>
      </c>
    </row>
    <row r="6" ht="19.9" customHeight="true" spans="1:5">
      <c r="A6" s="28">
        <v>2082201</v>
      </c>
      <c r="B6" s="28" t="s">
        <v>256</v>
      </c>
      <c r="C6" s="29">
        <v>3.12</v>
      </c>
      <c r="D6" s="29">
        <v>0</v>
      </c>
      <c r="E6" s="37">
        <f t="shared" si="0"/>
        <v>0</v>
      </c>
    </row>
    <row r="7" ht="19.9" customHeight="true" spans="1:5">
      <c r="A7" s="26" t="s">
        <v>257</v>
      </c>
      <c r="B7" s="26" t="s">
        <v>140</v>
      </c>
      <c r="C7" s="27">
        <v>3608.65</v>
      </c>
      <c r="D7" s="27">
        <v>6103.54546</v>
      </c>
      <c r="E7" s="37">
        <f t="shared" si="0"/>
        <v>1.69136531944079</v>
      </c>
    </row>
    <row r="8" ht="19.9" customHeight="true" spans="1:5">
      <c r="A8" s="26" t="s">
        <v>258</v>
      </c>
      <c r="B8" s="26" t="s">
        <v>259</v>
      </c>
      <c r="C8" s="27">
        <v>3608.65</v>
      </c>
      <c r="D8" s="27">
        <v>6103.54546</v>
      </c>
      <c r="E8" s="37">
        <f t="shared" si="0"/>
        <v>1.69136531944079</v>
      </c>
    </row>
    <row r="9" ht="19.9" customHeight="true" spans="1:5">
      <c r="A9" s="28">
        <v>2120802</v>
      </c>
      <c r="B9" s="28" t="s">
        <v>261</v>
      </c>
      <c r="C9" s="29">
        <v>2107.88</v>
      </c>
      <c r="D9" s="29">
        <v>0</v>
      </c>
      <c r="E9" s="37">
        <f t="shared" si="0"/>
        <v>0</v>
      </c>
    </row>
    <row r="10" ht="19.9" customHeight="true" spans="1:5">
      <c r="A10" s="28" t="s">
        <v>262</v>
      </c>
      <c r="B10" s="28" t="s">
        <v>263</v>
      </c>
      <c r="C10" s="29">
        <v>26.25</v>
      </c>
      <c r="D10" s="29">
        <v>160.29751</v>
      </c>
      <c r="E10" s="37">
        <f t="shared" si="0"/>
        <v>6.10657180952381</v>
      </c>
    </row>
    <row r="11" ht="19.9" customHeight="true" spans="1:5">
      <c r="A11" s="28" t="s">
        <v>264</v>
      </c>
      <c r="B11" s="28" t="s">
        <v>265</v>
      </c>
      <c r="C11" s="29">
        <v>773.56</v>
      </c>
      <c r="D11" s="29">
        <v>5892.8471</v>
      </c>
      <c r="E11" s="37">
        <f t="shared" si="0"/>
        <v>7.61782809348984</v>
      </c>
    </row>
    <row r="12" ht="19.9" customHeight="true" spans="1:5">
      <c r="A12" s="28" t="s">
        <v>266</v>
      </c>
      <c r="B12" s="28" t="s">
        <v>267</v>
      </c>
      <c r="C12" s="29">
        <v>126.26</v>
      </c>
      <c r="D12" s="29">
        <v>36.6667</v>
      </c>
      <c r="E12" s="37">
        <f t="shared" si="0"/>
        <v>0.290406304451133</v>
      </c>
    </row>
    <row r="13" ht="19.9" customHeight="true" spans="1:5">
      <c r="A13" s="28" t="s">
        <v>268</v>
      </c>
      <c r="B13" s="28" t="s">
        <v>269</v>
      </c>
      <c r="C13" s="29">
        <v>574.7</v>
      </c>
      <c r="D13" s="29">
        <v>13.73415</v>
      </c>
      <c r="E13" s="37">
        <f t="shared" si="0"/>
        <v>0.0238979467548286</v>
      </c>
    </row>
    <row r="14" customFormat="true" ht="19.9" customHeight="true" spans="1:5">
      <c r="A14" s="26">
        <v>21219</v>
      </c>
      <c r="B14" s="26" t="s">
        <v>271</v>
      </c>
      <c r="C14" s="30">
        <v>0</v>
      </c>
      <c r="D14" s="30">
        <v>3.52</v>
      </c>
      <c r="E14" s="37"/>
    </row>
    <row r="15" customFormat="true" ht="19.9" customHeight="true" spans="1:5">
      <c r="A15" s="28">
        <v>2121904</v>
      </c>
      <c r="B15" s="31" t="s">
        <v>265</v>
      </c>
      <c r="C15" s="32">
        <v>0</v>
      </c>
      <c r="D15" s="33">
        <v>3.52</v>
      </c>
      <c r="E15" s="37"/>
    </row>
    <row r="16" ht="19.9" customHeight="true" spans="1:5">
      <c r="A16" s="26" t="s">
        <v>273</v>
      </c>
      <c r="B16" s="26" t="s">
        <v>274</v>
      </c>
      <c r="C16" s="27">
        <v>34</v>
      </c>
      <c r="D16" s="27">
        <v>43</v>
      </c>
      <c r="E16" s="37">
        <f t="shared" si="0"/>
        <v>1.26470588235294</v>
      </c>
    </row>
    <row r="17" ht="19.9" customHeight="true" spans="1:5">
      <c r="A17" s="26" t="s">
        <v>275</v>
      </c>
      <c r="B17" s="26" t="s">
        <v>276</v>
      </c>
      <c r="C17" s="30">
        <v>34</v>
      </c>
      <c r="D17" s="30">
        <v>43</v>
      </c>
      <c r="E17" s="37">
        <f t="shared" si="0"/>
        <v>1.26470588235294</v>
      </c>
    </row>
    <row r="18" ht="19.9" customHeight="true" spans="1:5">
      <c r="A18" s="28" t="s">
        <v>277</v>
      </c>
      <c r="B18" s="12" t="s">
        <v>278</v>
      </c>
      <c r="C18" s="33">
        <v>34</v>
      </c>
      <c r="D18" s="33">
        <v>43</v>
      </c>
      <c r="E18" s="37">
        <f t="shared" si="0"/>
        <v>1.26470588235294</v>
      </c>
    </row>
    <row r="19" ht="19.9" customHeight="true" spans="1:5">
      <c r="A19" s="26" t="s">
        <v>491</v>
      </c>
      <c r="B19" s="34" t="s">
        <v>274</v>
      </c>
      <c r="C19" s="35">
        <v>0</v>
      </c>
      <c r="D19" s="35">
        <v>0</v>
      </c>
      <c r="E19" s="37"/>
    </row>
    <row r="20" ht="19.9" customHeight="true" spans="1:5">
      <c r="A20" s="28" t="s">
        <v>492</v>
      </c>
      <c r="B20" s="12" t="s">
        <v>274</v>
      </c>
      <c r="C20" s="33">
        <v>0</v>
      </c>
      <c r="D20" s="33">
        <v>0</v>
      </c>
      <c r="E20" s="37"/>
    </row>
    <row r="21" ht="19.9" customHeight="true" spans="1:5">
      <c r="A21" s="16" t="s">
        <v>188</v>
      </c>
      <c r="B21" s="16"/>
      <c r="C21" s="36"/>
      <c r="E21" s="37"/>
    </row>
    <row r="22" ht="19.9" customHeight="true" spans="1:5">
      <c r="A22" s="16" t="s">
        <v>190</v>
      </c>
      <c r="B22" s="16"/>
      <c r="C22" s="27"/>
      <c r="D22" s="27"/>
      <c r="E22" s="37"/>
    </row>
    <row r="23" ht="19.9" customHeight="true" spans="1:5">
      <c r="A23" s="16" t="s">
        <v>279</v>
      </c>
      <c r="B23" s="16"/>
      <c r="C23" s="27">
        <f>C4+C7+C16</f>
        <v>3645.77</v>
      </c>
      <c r="D23" s="27">
        <v>6150.07</v>
      </c>
      <c r="E23" s="37">
        <f t="shared" si="0"/>
        <v>1.68690564681809</v>
      </c>
    </row>
  </sheetData>
  <mergeCells count="4">
    <mergeCell ref="A1:E1"/>
    <mergeCell ref="A21:B21"/>
    <mergeCell ref="A22:B22"/>
    <mergeCell ref="A23:B23"/>
  </mergeCells>
  <pageMargins left="0.118000000715256" right="0.118000000715256" top="0.118000000715256" bottom="0.118000000715256"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workbookViewId="0">
      <selection activeCell="B4" sqref="B4"/>
    </sheetView>
  </sheetViews>
  <sheetFormatPr defaultColWidth="10" defaultRowHeight="13.5" outlineLevelCol="4"/>
  <cols>
    <col min="1" max="1" width="40.1666666666667" customWidth="true"/>
    <col min="2" max="5" width="19.4916666666667" customWidth="true"/>
    <col min="6" max="6" width="9.76666666666667" customWidth="true"/>
  </cols>
  <sheetData>
    <row r="1" ht="37" customHeight="true" spans="1:5">
      <c r="A1" s="1" t="s">
        <v>2</v>
      </c>
      <c r="B1" s="1"/>
      <c r="C1" s="1"/>
      <c r="D1" s="1"/>
      <c r="E1" s="1"/>
    </row>
    <row r="2" ht="19.9" customHeight="true" spans="1:5">
      <c r="A2" s="5"/>
      <c r="B2" s="5"/>
      <c r="C2" s="5"/>
      <c r="D2" s="6"/>
      <c r="E2" s="6" t="s">
        <v>28</v>
      </c>
    </row>
    <row r="3" ht="33.15" customHeight="true" spans="1:5">
      <c r="A3" s="7" t="s">
        <v>29</v>
      </c>
      <c r="B3" s="7" t="s">
        <v>30</v>
      </c>
      <c r="C3" s="7" t="s">
        <v>31</v>
      </c>
      <c r="D3" s="7" t="s">
        <v>32</v>
      </c>
      <c r="E3" s="7" t="s">
        <v>33</v>
      </c>
    </row>
    <row r="4" ht="19.9" customHeight="true" spans="1:5">
      <c r="A4" s="21" t="s">
        <v>34</v>
      </c>
      <c r="B4" s="17">
        <v>23800</v>
      </c>
      <c r="C4" s="17">
        <v>27416.32</v>
      </c>
      <c r="D4" s="17">
        <v>27416.32</v>
      </c>
      <c r="E4" s="59">
        <v>1</v>
      </c>
    </row>
    <row r="5" ht="19.9" customHeight="true" spans="1:5">
      <c r="A5" s="21" t="s">
        <v>35</v>
      </c>
      <c r="B5" s="17">
        <v>6657.43</v>
      </c>
      <c r="C5" s="17">
        <v>12422.32</v>
      </c>
      <c r="D5" s="17">
        <v>12422.32</v>
      </c>
      <c r="E5" s="59">
        <v>1</v>
      </c>
    </row>
    <row r="6" ht="19.9" customHeight="true" spans="1:5">
      <c r="A6" s="21"/>
      <c r="B6" s="17"/>
      <c r="C6" s="17"/>
      <c r="D6" s="10"/>
      <c r="E6" s="10"/>
    </row>
    <row r="7" ht="19.9" customHeight="true" spans="1:5">
      <c r="A7" s="21"/>
      <c r="B7" s="17"/>
      <c r="C7" s="17"/>
      <c r="D7" s="10"/>
      <c r="E7" s="10"/>
    </row>
    <row r="8" ht="19.9" customHeight="true" spans="1:5">
      <c r="A8" s="21"/>
      <c r="B8" s="17"/>
      <c r="C8" s="17"/>
      <c r="D8" s="10"/>
      <c r="E8" s="10"/>
    </row>
    <row r="9" ht="19.9" customHeight="true" spans="1:5">
      <c r="A9" s="25" t="s">
        <v>36</v>
      </c>
      <c r="B9" s="17">
        <f>SUM(B4:B8)</f>
        <v>30457.43</v>
      </c>
      <c r="C9" s="17">
        <f>SUM(C4:C8)</f>
        <v>39838.64</v>
      </c>
      <c r="D9" s="17">
        <f>SUM(D4:D8)</f>
        <v>39838.64</v>
      </c>
      <c r="E9" s="59">
        <v>1</v>
      </c>
    </row>
    <row r="10" ht="19.9" customHeight="true" spans="1:5">
      <c r="A10" s="25" t="s">
        <v>37</v>
      </c>
      <c r="B10" s="17"/>
      <c r="C10" s="17">
        <v>3113.86</v>
      </c>
      <c r="D10" s="10">
        <v>3113.86</v>
      </c>
      <c r="E10" s="59">
        <v>1</v>
      </c>
    </row>
    <row r="11" ht="19.9" customHeight="true" spans="1:5">
      <c r="A11" s="25" t="s">
        <v>38</v>
      </c>
      <c r="B11" s="17"/>
      <c r="C11" s="17"/>
      <c r="D11" s="10"/>
      <c r="E11" s="10"/>
    </row>
    <row r="12" ht="19.9" customHeight="true" spans="1:5">
      <c r="A12" s="21"/>
      <c r="B12" s="17"/>
      <c r="C12" s="17"/>
      <c r="D12" s="10"/>
      <c r="E12" s="10"/>
    </row>
    <row r="13" ht="19.9" customHeight="true" spans="1:5">
      <c r="A13" s="25" t="s">
        <v>39</v>
      </c>
      <c r="B13" s="17">
        <f>B9+B10+B11</f>
        <v>30457.43</v>
      </c>
      <c r="C13" s="17">
        <f>C9+C10+C11</f>
        <v>42952.5</v>
      </c>
      <c r="D13" s="17">
        <f>D9+D10+D11</f>
        <v>42952.5</v>
      </c>
      <c r="E13" s="59">
        <v>1</v>
      </c>
    </row>
  </sheetData>
  <mergeCells count="1">
    <mergeCell ref="A1:E1"/>
  </mergeCells>
  <pageMargins left="0.75" right="0.75" top="0.270000010728836" bottom="0.270000010728836"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A1" sqref="A1:D1"/>
    </sheetView>
  </sheetViews>
  <sheetFormatPr defaultColWidth="10" defaultRowHeight="13.5" outlineLevelCol="3"/>
  <cols>
    <col min="1" max="1" width="40.1666666666667" customWidth="true"/>
    <col min="2" max="4" width="19.4916666666667" customWidth="true"/>
    <col min="5" max="5" width="9.76666666666667" customWidth="true"/>
  </cols>
  <sheetData>
    <row r="1" ht="37" customHeight="true" spans="1:4">
      <c r="A1" s="1" t="s">
        <v>20</v>
      </c>
      <c r="B1" s="1"/>
      <c r="C1" s="1"/>
      <c r="D1" s="1"/>
    </row>
    <row r="2" ht="19.9" customHeight="true" spans="1:4">
      <c r="A2" s="5"/>
      <c r="B2" s="5"/>
      <c r="C2" s="6"/>
      <c r="D2" s="6" t="s">
        <v>28</v>
      </c>
    </row>
    <row r="3" ht="33.15" customHeight="true" spans="1:4">
      <c r="A3" s="7" t="s">
        <v>280</v>
      </c>
      <c r="B3" s="7" t="s">
        <v>335</v>
      </c>
      <c r="C3" s="7" t="s">
        <v>336</v>
      </c>
      <c r="D3" s="7" t="s">
        <v>337</v>
      </c>
    </row>
    <row r="4" ht="25.6" customHeight="true" spans="1:4">
      <c r="A4" s="25" t="s">
        <v>282</v>
      </c>
      <c r="B4" s="17"/>
      <c r="C4" s="17"/>
      <c r="D4" s="10"/>
    </row>
    <row r="5" ht="25.6" customHeight="true" spans="1:4">
      <c r="A5" s="21" t="s">
        <v>493</v>
      </c>
      <c r="B5" s="17"/>
      <c r="C5" s="17"/>
      <c r="D5" s="10"/>
    </row>
    <row r="6" ht="25.6" customHeight="true" spans="1:4">
      <c r="A6" s="21"/>
      <c r="B6" s="17"/>
      <c r="C6" s="17"/>
      <c r="D6" s="10"/>
    </row>
    <row r="7" ht="25.6" customHeight="true" spans="1:4">
      <c r="A7" s="25" t="s">
        <v>284</v>
      </c>
      <c r="B7" s="17"/>
      <c r="C7" s="17"/>
      <c r="D7" s="10"/>
    </row>
    <row r="8" ht="25.6" customHeight="true" spans="1:4">
      <c r="A8" s="25" t="s">
        <v>285</v>
      </c>
      <c r="B8" s="17"/>
      <c r="C8" s="17"/>
      <c r="D8" s="10"/>
    </row>
    <row r="9" ht="25.6" customHeight="true" spans="1:4">
      <c r="A9" s="21" t="s">
        <v>286</v>
      </c>
      <c r="B9" s="21"/>
      <c r="C9" s="21"/>
      <c r="D9" s="21"/>
    </row>
  </sheetData>
  <mergeCells count="2">
    <mergeCell ref="A1:D1"/>
    <mergeCell ref="A9:D9"/>
  </mergeCells>
  <pageMargins left="0.75" right="0.75" top="0.270000010728836" bottom="0.270000010728836"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selection activeCell="A1" sqref="A1:D1"/>
    </sheetView>
  </sheetViews>
  <sheetFormatPr defaultColWidth="10" defaultRowHeight="13.5" outlineLevelCol="3"/>
  <cols>
    <col min="1" max="1" width="40.1666666666667" customWidth="true"/>
    <col min="2" max="4" width="19.4916666666667" customWidth="true"/>
    <col min="5" max="5" width="9.76666666666667" customWidth="true"/>
  </cols>
  <sheetData>
    <row r="1" ht="37" customHeight="true" spans="1:4">
      <c r="A1" s="1" t="s">
        <v>21</v>
      </c>
      <c r="B1" s="1"/>
      <c r="C1" s="1"/>
      <c r="D1" s="1"/>
    </row>
    <row r="2" ht="19.9" customHeight="true" spans="1:4">
      <c r="A2" s="5"/>
      <c r="B2" s="5"/>
      <c r="C2" s="6"/>
      <c r="D2" s="6" t="s">
        <v>28</v>
      </c>
    </row>
    <row r="3" ht="33.15" customHeight="true" spans="1:4">
      <c r="A3" s="7" t="s">
        <v>280</v>
      </c>
      <c r="B3" s="7" t="s">
        <v>335</v>
      </c>
      <c r="C3" s="7" t="s">
        <v>336</v>
      </c>
      <c r="D3" s="7" t="s">
        <v>337</v>
      </c>
    </row>
    <row r="4" ht="25.6" customHeight="true" spans="1:4">
      <c r="A4" s="25" t="s">
        <v>287</v>
      </c>
      <c r="B4" s="17"/>
      <c r="C4" s="17"/>
      <c r="D4" s="10"/>
    </row>
    <row r="5" ht="25.6" customHeight="true" spans="1:4">
      <c r="A5" s="21" t="s">
        <v>288</v>
      </c>
      <c r="B5" s="17"/>
      <c r="C5" s="17"/>
      <c r="D5" s="10"/>
    </row>
    <row r="6" ht="25.6" customHeight="true" spans="1:4">
      <c r="A6" s="21" t="s">
        <v>289</v>
      </c>
      <c r="B6" s="17"/>
      <c r="C6" s="17"/>
      <c r="D6" s="10"/>
    </row>
    <row r="7" ht="25.6" customHeight="true" spans="1:4">
      <c r="A7" s="21"/>
      <c r="B7" s="17"/>
      <c r="C7" s="17"/>
      <c r="D7" s="10"/>
    </row>
    <row r="8" ht="25.6" customHeight="true" spans="1:4">
      <c r="A8" s="21"/>
      <c r="B8" s="17"/>
      <c r="C8" s="17"/>
      <c r="D8" s="10"/>
    </row>
    <row r="9" ht="25.6" customHeight="true" spans="1:4">
      <c r="A9" s="25" t="s">
        <v>290</v>
      </c>
      <c r="B9" s="17"/>
      <c r="C9" s="17"/>
      <c r="D9" s="10"/>
    </row>
    <row r="10" ht="25.6" customHeight="true" spans="1:4">
      <c r="A10" s="25" t="s">
        <v>188</v>
      </c>
      <c r="B10" s="17"/>
      <c r="C10" s="17"/>
      <c r="D10" s="10"/>
    </row>
    <row r="11" ht="25.6" customHeight="true" spans="1:4">
      <c r="A11" s="25" t="s">
        <v>291</v>
      </c>
      <c r="B11" s="17"/>
      <c r="C11" s="17"/>
      <c r="D11" s="10"/>
    </row>
    <row r="12" ht="25.6" customHeight="true" spans="1:4">
      <c r="A12" s="21" t="s">
        <v>292</v>
      </c>
      <c r="B12" s="21"/>
      <c r="C12" s="21"/>
      <c r="D12" s="21"/>
    </row>
  </sheetData>
  <mergeCells count="2">
    <mergeCell ref="A1:D1"/>
    <mergeCell ref="A12:D12"/>
  </mergeCells>
  <pageMargins left="0.75" right="0.75" top="0.270000010728836" bottom="0.270000010728836"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40.1666666666667" customWidth="true"/>
    <col min="2" max="4" width="19.4916666666667" customWidth="true"/>
    <col min="5" max="5" width="9.76666666666667" customWidth="true"/>
  </cols>
  <sheetData>
    <row r="1" ht="37" customHeight="true" spans="1:4">
      <c r="A1" s="1" t="s">
        <v>22</v>
      </c>
      <c r="B1" s="1"/>
      <c r="C1" s="1"/>
      <c r="D1" s="1"/>
    </row>
    <row r="2" ht="19.9" customHeight="true" spans="1:4">
      <c r="A2" s="5"/>
      <c r="B2" s="5"/>
      <c r="C2" s="6"/>
      <c r="D2" s="6" t="s">
        <v>28</v>
      </c>
    </row>
    <row r="3" ht="33.15" customHeight="true" spans="1:4">
      <c r="A3" s="7" t="s">
        <v>296</v>
      </c>
      <c r="B3" s="7" t="s">
        <v>335</v>
      </c>
      <c r="C3" s="7" t="s">
        <v>336</v>
      </c>
      <c r="D3" s="7" t="s">
        <v>337</v>
      </c>
    </row>
    <row r="4" ht="25.6" customHeight="true" spans="1:4">
      <c r="A4" s="21" t="s">
        <v>293</v>
      </c>
      <c r="B4" s="17"/>
      <c r="C4" s="17"/>
      <c r="D4" s="10"/>
    </row>
    <row r="5" ht="25.6" customHeight="true" spans="1:4">
      <c r="A5" s="21" t="s">
        <v>294</v>
      </c>
      <c r="B5" s="17"/>
      <c r="C5" s="17"/>
      <c r="D5" s="10"/>
    </row>
    <row r="6" ht="25.6" customHeight="true" spans="1:4">
      <c r="A6" s="21" t="s">
        <v>295</v>
      </c>
      <c r="B6" s="21"/>
      <c r="C6" s="21"/>
      <c r="D6" s="21"/>
    </row>
  </sheetData>
  <mergeCells count="2">
    <mergeCell ref="A1:D1"/>
    <mergeCell ref="A6:D6"/>
  </mergeCells>
  <pageMargins left="0.75" right="0.75" top="0.270000010728836" bottom="0.270000010728836"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40.1666666666667" customWidth="true"/>
    <col min="2" max="4" width="19.4916666666667" customWidth="true"/>
    <col min="5" max="5" width="9.76666666666667" customWidth="true"/>
  </cols>
  <sheetData>
    <row r="1" ht="37" customHeight="true" spans="1:4">
      <c r="A1" s="1" t="s">
        <v>23</v>
      </c>
      <c r="B1" s="1"/>
      <c r="C1" s="1"/>
      <c r="D1" s="1"/>
    </row>
    <row r="2" ht="19.9" customHeight="true" spans="1:4">
      <c r="A2" s="5"/>
      <c r="B2" s="5"/>
      <c r="C2" s="6"/>
      <c r="D2" s="6" t="s">
        <v>28</v>
      </c>
    </row>
    <row r="3" ht="33.15" customHeight="true" spans="1:4">
      <c r="A3" s="7" t="s">
        <v>296</v>
      </c>
      <c r="B3" s="7" t="s">
        <v>335</v>
      </c>
      <c r="C3" s="7" t="s">
        <v>336</v>
      </c>
      <c r="D3" s="7" t="s">
        <v>337</v>
      </c>
    </row>
    <row r="4" ht="25.6" customHeight="true" spans="1:4">
      <c r="A4" s="21" t="s">
        <v>297</v>
      </c>
      <c r="B4" s="17"/>
      <c r="C4" s="17"/>
      <c r="D4" s="10"/>
    </row>
    <row r="5" ht="25.6" customHeight="true" spans="1:4">
      <c r="A5" s="21" t="s">
        <v>298</v>
      </c>
      <c r="B5" s="17"/>
      <c r="C5" s="17"/>
      <c r="D5" s="10"/>
    </row>
    <row r="6" ht="25.6" customHeight="true" spans="1:4">
      <c r="A6" s="21" t="s">
        <v>295</v>
      </c>
      <c r="B6" s="21"/>
      <c r="C6" s="21"/>
      <c r="D6" s="21"/>
    </row>
  </sheetData>
  <mergeCells count="2">
    <mergeCell ref="A1:D1"/>
    <mergeCell ref="A6:D6"/>
  </mergeCells>
  <pageMargins left="0.75" right="0.75" top="0.270000010728836" bottom="0.270000010728836"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
  <sheetViews>
    <sheetView workbookViewId="0">
      <selection activeCell="C24" sqref="C24"/>
    </sheetView>
  </sheetViews>
  <sheetFormatPr defaultColWidth="10" defaultRowHeight="13.5" outlineLevelCol="4"/>
  <cols>
    <col min="1" max="1" width="8.41666666666667" customWidth="true"/>
    <col min="2" max="2" width="44.375" customWidth="true"/>
    <col min="3" max="5" width="19.4916666666667" customWidth="true"/>
    <col min="6" max="6" width="9.76666666666667" customWidth="true"/>
  </cols>
  <sheetData>
    <row r="1" ht="37" customHeight="true" spans="1:5">
      <c r="A1" s="1" t="s">
        <v>494</v>
      </c>
      <c r="B1" s="1"/>
      <c r="C1" s="1"/>
      <c r="D1" s="1"/>
      <c r="E1" s="1"/>
    </row>
    <row r="2" ht="19.9" customHeight="true" spans="1:5">
      <c r="A2" s="5"/>
      <c r="C2" s="5"/>
      <c r="D2" s="6"/>
      <c r="E2" s="6" t="s">
        <v>28</v>
      </c>
    </row>
    <row r="3" ht="33.15" customHeight="true" spans="1:5">
      <c r="A3" s="7" t="s">
        <v>300</v>
      </c>
      <c r="B3" s="7" t="s">
        <v>301</v>
      </c>
      <c r="C3" s="7" t="s">
        <v>335</v>
      </c>
      <c r="D3" s="7" t="s">
        <v>336</v>
      </c>
      <c r="E3" s="7" t="s">
        <v>337</v>
      </c>
    </row>
    <row r="4" ht="25.6" customHeight="true" spans="1:5">
      <c r="A4" s="19">
        <v>1</v>
      </c>
      <c r="B4" s="21" t="s">
        <v>302</v>
      </c>
      <c r="C4" s="10">
        <f>47.39+5.45</f>
        <v>52.84</v>
      </c>
      <c r="D4" s="17">
        <v>80</v>
      </c>
      <c r="E4" s="24">
        <f>D4/C4</f>
        <v>1.51400454201363</v>
      </c>
    </row>
    <row r="5" ht="25.6" customHeight="true" spans="1:5">
      <c r="A5" s="19">
        <v>2</v>
      </c>
      <c r="B5" s="21" t="s">
        <v>303</v>
      </c>
      <c r="C5" s="10">
        <v>80.16</v>
      </c>
      <c r="D5" s="17">
        <v>122</v>
      </c>
      <c r="E5" s="24">
        <f t="shared" ref="E5:E15" si="0">D5/C5</f>
        <v>1.52195608782435</v>
      </c>
    </row>
    <row r="6" ht="25.6" customHeight="true" spans="1:5">
      <c r="A6" s="19">
        <v>3</v>
      </c>
      <c r="B6" s="21" t="s">
        <v>304</v>
      </c>
      <c r="C6" s="10">
        <v>78.62</v>
      </c>
      <c r="D6" s="17">
        <v>120</v>
      </c>
      <c r="E6" s="24">
        <f t="shared" si="0"/>
        <v>1.52632917832613</v>
      </c>
    </row>
    <row r="7" ht="25.6" customHeight="true" spans="1:5">
      <c r="A7" s="19">
        <v>4</v>
      </c>
      <c r="B7" s="21" t="s">
        <v>305</v>
      </c>
      <c r="C7" s="10">
        <v>40.13</v>
      </c>
      <c r="D7" s="17">
        <v>61</v>
      </c>
      <c r="E7" s="24">
        <f t="shared" si="0"/>
        <v>1.5200598056317</v>
      </c>
    </row>
    <row r="8" ht="25.6" customHeight="true" spans="1:5">
      <c r="A8" s="22">
        <v>5</v>
      </c>
      <c r="B8" s="21" t="s">
        <v>306</v>
      </c>
      <c r="C8" s="10">
        <v>51.57</v>
      </c>
      <c r="D8" s="17">
        <v>78</v>
      </c>
      <c r="E8" s="24">
        <f t="shared" si="0"/>
        <v>1.51250727166958</v>
      </c>
    </row>
    <row r="9" ht="25.6" customHeight="true" spans="1:5">
      <c r="A9" s="22">
        <v>6</v>
      </c>
      <c r="B9" s="21" t="s">
        <v>307</v>
      </c>
      <c r="C9" s="10">
        <v>22.09</v>
      </c>
      <c r="D9" s="17">
        <v>34</v>
      </c>
      <c r="E9" s="24">
        <f t="shared" si="0"/>
        <v>1.53915799004074</v>
      </c>
    </row>
    <row r="10" ht="25.6" customHeight="true" spans="1:5">
      <c r="A10" s="22">
        <v>7</v>
      </c>
      <c r="B10" s="21" t="s">
        <v>308</v>
      </c>
      <c r="C10" s="10">
        <v>57.68</v>
      </c>
      <c r="D10" s="17">
        <v>88</v>
      </c>
      <c r="E10" s="24">
        <f t="shared" si="0"/>
        <v>1.52565880721221</v>
      </c>
    </row>
    <row r="11" ht="25.6" customHeight="true" spans="1:5">
      <c r="A11" s="22">
        <v>8</v>
      </c>
      <c r="B11" s="21" t="s">
        <v>309</v>
      </c>
      <c r="C11" s="10">
        <v>79.06</v>
      </c>
      <c r="D11" s="17">
        <v>119</v>
      </c>
      <c r="E11" s="24">
        <f t="shared" si="0"/>
        <v>1.50518593473311</v>
      </c>
    </row>
    <row r="12" ht="25.6" customHeight="true" spans="1:5">
      <c r="A12" s="22">
        <v>9</v>
      </c>
      <c r="B12" s="21" t="s">
        <v>310</v>
      </c>
      <c r="C12" s="10">
        <v>62.38</v>
      </c>
      <c r="D12" s="17">
        <v>94</v>
      </c>
      <c r="E12" s="24">
        <f t="shared" si="0"/>
        <v>1.50689323501122</v>
      </c>
    </row>
    <row r="13" ht="25.6" customHeight="true" spans="1:5">
      <c r="A13" s="22">
        <v>10</v>
      </c>
      <c r="B13" s="21" t="s">
        <v>311</v>
      </c>
      <c r="C13" s="10">
        <v>21.5</v>
      </c>
      <c r="D13" s="17">
        <v>33</v>
      </c>
      <c r="E13" s="24">
        <f t="shared" si="0"/>
        <v>1.53488372093023</v>
      </c>
    </row>
    <row r="14" ht="25.6" customHeight="true" spans="1:5">
      <c r="A14" s="22">
        <v>11</v>
      </c>
      <c r="B14" s="21" t="s">
        <v>312</v>
      </c>
      <c r="C14" s="10">
        <v>112.85</v>
      </c>
      <c r="D14" s="17">
        <v>171</v>
      </c>
      <c r="E14" s="24">
        <f t="shared" si="0"/>
        <v>1.51528577758086</v>
      </c>
    </row>
    <row r="15" ht="25.6" customHeight="true" spans="1:5">
      <c r="A15" s="21"/>
      <c r="B15" s="23" t="s">
        <v>313</v>
      </c>
      <c r="C15" s="17">
        <f>SUM(C4:C14)</f>
        <v>658.88</v>
      </c>
      <c r="D15" s="17">
        <f>SUM(D4:D14)</f>
        <v>1000</v>
      </c>
      <c r="E15" s="24">
        <f t="shared" si="0"/>
        <v>1.51772705196697</v>
      </c>
    </row>
  </sheetData>
  <mergeCells count="1">
    <mergeCell ref="A1:E1"/>
  </mergeCells>
  <pageMargins left="0.75" right="0.75" top="0.270000010728836" bottom="0.270000010728836"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tabSelected="1" workbookViewId="0">
      <selection activeCell="E5" sqref="E5"/>
    </sheetView>
  </sheetViews>
  <sheetFormatPr defaultColWidth="10" defaultRowHeight="13.5" outlineLevelCol="3"/>
  <cols>
    <col min="1" max="1" width="28.5" customWidth="true"/>
    <col min="2" max="4" width="22.5666666666667" customWidth="true"/>
    <col min="5" max="5" width="9.76666666666667" customWidth="true"/>
  </cols>
  <sheetData>
    <row r="1" ht="37" customHeight="true" spans="1:4">
      <c r="A1" s="1" t="s">
        <v>25</v>
      </c>
      <c r="B1" s="1"/>
      <c r="C1" s="1"/>
      <c r="D1" s="1"/>
    </row>
    <row r="2" ht="25.6" customHeight="true" spans="1:4">
      <c r="A2" s="15"/>
      <c r="B2" s="15"/>
      <c r="C2" s="15"/>
      <c r="D2" s="6" t="s">
        <v>495</v>
      </c>
    </row>
    <row r="3" ht="33.9" customHeight="true" spans="1:4">
      <c r="A3" s="7" t="s">
        <v>247</v>
      </c>
      <c r="B3" s="7" t="s">
        <v>335</v>
      </c>
      <c r="C3" s="7" t="s">
        <v>336</v>
      </c>
      <c r="D3" s="7" t="s">
        <v>337</v>
      </c>
    </row>
    <row r="4" ht="25.6" customHeight="true" spans="1:4">
      <c r="A4" s="16" t="s">
        <v>316</v>
      </c>
      <c r="B4" s="17">
        <v>0</v>
      </c>
      <c r="C4" s="17">
        <v>0</v>
      </c>
      <c r="D4" s="18"/>
    </row>
    <row r="5" ht="25.6" customHeight="true" spans="1:4">
      <c r="A5" s="16" t="s">
        <v>317</v>
      </c>
      <c r="B5" s="17">
        <v>28.41</v>
      </c>
      <c r="C5" s="17">
        <v>30</v>
      </c>
      <c r="D5" s="18">
        <f>C5/B5</f>
        <v>1.05596620908131</v>
      </c>
    </row>
    <row r="6" ht="25.6" customHeight="true" spans="1:4">
      <c r="A6" s="16" t="s">
        <v>318</v>
      </c>
      <c r="B6" s="17">
        <v>2.85</v>
      </c>
      <c r="C6" s="17">
        <v>33.85</v>
      </c>
      <c r="D6" s="18">
        <f>C6/B6</f>
        <v>11.8771929824561</v>
      </c>
    </row>
    <row r="7" ht="25.6" customHeight="true" spans="1:4">
      <c r="A7" s="16" t="s">
        <v>319</v>
      </c>
      <c r="B7" s="17">
        <v>0</v>
      </c>
      <c r="C7" s="17">
        <v>25</v>
      </c>
      <c r="D7" s="18"/>
    </row>
    <row r="8" ht="25.6" customHeight="true" spans="1:4">
      <c r="A8" s="16" t="s">
        <v>320</v>
      </c>
      <c r="B8" s="17">
        <v>2.85</v>
      </c>
      <c r="C8" s="17">
        <v>8.85</v>
      </c>
      <c r="D8" s="18">
        <f>C8/B8</f>
        <v>3.10526315789474</v>
      </c>
    </row>
    <row r="9" ht="25.6" customHeight="true" spans="1:4">
      <c r="A9" s="19" t="s">
        <v>321</v>
      </c>
      <c r="B9" s="17">
        <v>31.26</v>
      </c>
      <c r="C9" s="17">
        <v>63.85</v>
      </c>
      <c r="D9" s="18">
        <f>C9/B9</f>
        <v>2.04254638515675</v>
      </c>
    </row>
    <row r="10" ht="25.6" customHeight="true" spans="1:4">
      <c r="A10" s="20" t="s">
        <v>496</v>
      </c>
      <c r="B10" s="20"/>
      <c r="C10" s="20"/>
      <c r="D10" s="20"/>
    </row>
  </sheetData>
  <mergeCells count="2">
    <mergeCell ref="A1:D1"/>
    <mergeCell ref="A10:D10"/>
  </mergeCells>
  <pageMargins left="0.118000000715256" right="0.118000000715256" top="0.118000000715256" bottom="0.118000000715256"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8"/>
  <sheetViews>
    <sheetView workbookViewId="0">
      <selection activeCell="C15" sqref="C15"/>
    </sheetView>
  </sheetViews>
  <sheetFormatPr defaultColWidth="10" defaultRowHeight="13.5" outlineLevelCol="2"/>
  <cols>
    <col min="1" max="1" width="9.09166666666667" customWidth="true"/>
    <col min="2" max="3" width="41.5" customWidth="true"/>
    <col min="4" max="4" width="9.76666666666667" customWidth="true"/>
  </cols>
  <sheetData>
    <row r="1" ht="37" customHeight="true" spans="1:3">
      <c r="A1" s="1" t="s">
        <v>26</v>
      </c>
      <c r="B1" s="1"/>
      <c r="C1" s="1"/>
    </row>
    <row r="2" ht="19.9" customHeight="true" spans="1:3">
      <c r="A2" s="4"/>
      <c r="B2" s="5"/>
      <c r="C2" s="6" t="s">
        <v>324</v>
      </c>
    </row>
    <row r="3" ht="33.15" customHeight="true" spans="1:3">
      <c r="A3" s="7" t="s">
        <v>300</v>
      </c>
      <c r="B3" s="7" t="s">
        <v>314</v>
      </c>
      <c r="C3" s="7" t="s">
        <v>30</v>
      </c>
    </row>
    <row r="4" ht="25.6" customHeight="true" spans="1:3">
      <c r="A4" s="8"/>
      <c r="B4" s="9"/>
      <c r="C4" s="10"/>
    </row>
    <row r="5" ht="25.6" customHeight="true" spans="1:3">
      <c r="A5" s="8"/>
      <c r="B5" s="9"/>
      <c r="C5" s="10"/>
    </row>
    <row r="6" ht="25.6" customHeight="true" spans="1:3">
      <c r="A6" s="8"/>
      <c r="B6" s="9"/>
      <c r="C6" s="10"/>
    </row>
    <row r="7" ht="25.6" customHeight="true" spans="1:3">
      <c r="A7" s="8"/>
      <c r="B7" s="9"/>
      <c r="C7" s="11"/>
    </row>
    <row r="8" ht="25.6" customHeight="true" spans="1:3">
      <c r="A8" s="8"/>
      <c r="B8" s="9"/>
      <c r="C8" s="11"/>
    </row>
    <row r="9" ht="25.6" customHeight="true" spans="1:3">
      <c r="A9" s="8"/>
      <c r="B9" s="9"/>
      <c r="C9" s="11"/>
    </row>
    <row r="10" ht="25.6" customHeight="true" spans="1:3">
      <c r="A10" s="8"/>
      <c r="B10" s="9"/>
      <c r="C10" s="10"/>
    </row>
    <row r="11" ht="25.6" customHeight="true" spans="1:3">
      <c r="A11" s="8"/>
      <c r="B11" s="9"/>
      <c r="C11" s="10"/>
    </row>
    <row r="12" ht="25.6" customHeight="true" spans="1:3">
      <c r="A12" s="8"/>
      <c r="B12" s="9"/>
      <c r="C12" s="10"/>
    </row>
    <row r="13" ht="25.6" customHeight="true" spans="1:3">
      <c r="A13" s="8"/>
      <c r="B13" s="9"/>
      <c r="C13" s="11"/>
    </row>
    <row r="14" ht="25.6" customHeight="true" spans="1:3">
      <c r="A14" s="8"/>
      <c r="B14" s="9"/>
      <c r="C14" s="11"/>
    </row>
    <row r="15" ht="25.6" customHeight="true" spans="1:3">
      <c r="A15" s="8"/>
      <c r="B15" s="9"/>
      <c r="C15" s="11"/>
    </row>
    <row r="16" ht="25.6" customHeight="true" spans="1:3">
      <c r="A16" s="8"/>
      <c r="B16" s="9"/>
      <c r="C16" s="10"/>
    </row>
    <row r="17" ht="25.6" customHeight="true" spans="1:3">
      <c r="A17" s="8"/>
      <c r="B17" s="9"/>
      <c r="C17" s="10"/>
    </row>
    <row r="18" ht="25.6" customHeight="true" spans="1:3">
      <c r="A18" s="12" t="s">
        <v>497</v>
      </c>
      <c r="B18" s="13"/>
      <c r="C18" s="14"/>
    </row>
  </sheetData>
  <mergeCells count="2">
    <mergeCell ref="A1:C1"/>
    <mergeCell ref="A18:C18"/>
  </mergeCells>
  <pageMargins left="0.75" right="0.75" top="0.270000010728836" bottom="0.270000010728836" header="0" footer="0"/>
  <pageSetup paperSize="9"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
  <sheetViews>
    <sheetView topLeftCell="A4" workbookViewId="0">
      <selection activeCell="A9" sqref="A9"/>
    </sheetView>
  </sheetViews>
  <sheetFormatPr defaultColWidth="10" defaultRowHeight="13.5"/>
  <cols>
    <col min="1" max="1" width="123.375" customWidth="true"/>
    <col min="2" max="2" width="9.76666666666667" customWidth="true"/>
  </cols>
  <sheetData>
    <row r="1" ht="37" customHeight="true" spans="1:1">
      <c r="A1" s="1" t="s">
        <v>498</v>
      </c>
    </row>
    <row r="2" ht="33.15" customHeight="true" spans="1:1">
      <c r="A2" s="2" t="s">
        <v>499</v>
      </c>
    </row>
    <row r="3" ht="41" customHeight="true" spans="1:1">
      <c r="A3" s="3" t="s">
        <v>500</v>
      </c>
    </row>
    <row r="4" ht="25.6" customHeight="true" spans="1:1">
      <c r="A4" s="2" t="s">
        <v>501</v>
      </c>
    </row>
    <row r="5" ht="25.6" customHeight="true" spans="1:1">
      <c r="A5" s="3" t="s">
        <v>502</v>
      </c>
    </row>
    <row r="6" ht="25.6" customHeight="true" spans="1:1">
      <c r="A6" s="2" t="s">
        <v>503</v>
      </c>
    </row>
    <row r="7" ht="62" customHeight="true" spans="1:1">
      <c r="A7" s="3" t="s">
        <v>504</v>
      </c>
    </row>
    <row r="8" ht="25.6" customHeight="true" spans="1:1">
      <c r="A8" s="2" t="s">
        <v>505</v>
      </c>
    </row>
    <row r="9" ht="46" customHeight="true" spans="1:1">
      <c r="A9" s="3" t="s">
        <v>506</v>
      </c>
    </row>
    <row r="10" ht="33" customHeight="true" spans="1:1">
      <c r="A10" s="3" t="s">
        <v>507</v>
      </c>
    </row>
    <row r="11" ht="38" customHeight="true" spans="1:1">
      <c r="A11" s="3" t="s">
        <v>508</v>
      </c>
    </row>
    <row r="12" ht="60" customHeight="true" spans="1:1">
      <c r="A12" s="3" t="s">
        <v>509</v>
      </c>
    </row>
    <row r="13" ht="30.15" customHeight="true" spans="1:1">
      <c r="A13" s="2" t="s">
        <v>510</v>
      </c>
    </row>
    <row r="14" ht="33" customHeight="true" spans="1:1">
      <c r="A14" s="3" t="s">
        <v>511</v>
      </c>
    </row>
  </sheetData>
  <pageMargins left="0.75" right="0.75" top="0.270000010728836" bottom="0.270000010728836"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8"/>
  <sheetViews>
    <sheetView topLeftCell="A145" workbookViewId="0">
      <selection activeCell="D171" sqref="D171"/>
    </sheetView>
  </sheetViews>
  <sheetFormatPr defaultColWidth="10" defaultRowHeight="13.5" outlineLevelCol="5"/>
  <cols>
    <col min="1" max="1" width="12.35" customWidth="true"/>
    <col min="2" max="2" width="40.5" customWidth="true"/>
    <col min="3" max="6" width="16" customWidth="true"/>
    <col min="7" max="7" width="9.76666666666667" customWidth="true"/>
  </cols>
  <sheetData>
    <row r="1" ht="37" customHeight="true" spans="1:6">
      <c r="A1" s="1" t="s">
        <v>3</v>
      </c>
      <c r="B1" s="1"/>
      <c r="C1" s="1"/>
      <c r="D1" s="1"/>
      <c r="E1" s="1"/>
      <c r="F1" s="1"/>
    </row>
    <row r="2" ht="19.9" customHeight="true" spans="1:6">
      <c r="A2" s="3"/>
      <c r="B2" s="3"/>
      <c r="C2" s="5"/>
      <c r="D2" s="6"/>
      <c r="F2" s="6" t="s">
        <v>28</v>
      </c>
    </row>
    <row r="3" ht="33.15" customHeight="true" spans="1:6">
      <c r="A3" s="7" t="s">
        <v>40</v>
      </c>
      <c r="B3" s="7" t="s">
        <v>41</v>
      </c>
      <c r="C3" s="7" t="s">
        <v>30</v>
      </c>
      <c r="D3" s="7" t="s">
        <v>31</v>
      </c>
      <c r="E3" s="7" t="s">
        <v>32</v>
      </c>
      <c r="F3" s="7" t="s">
        <v>33</v>
      </c>
    </row>
    <row r="4" ht="19.9" customHeight="true" spans="1:6">
      <c r="A4" s="16">
        <v>201</v>
      </c>
      <c r="B4" s="10" t="s">
        <v>42</v>
      </c>
      <c r="C4" s="17">
        <v>3601.08</v>
      </c>
      <c r="D4" s="47">
        <v>3098.429634</v>
      </c>
      <c r="E4" s="47">
        <v>3098.429634</v>
      </c>
      <c r="F4" s="46">
        <v>1</v>
      </c>
    </row>
    <row r="5" ht="19.9" customHeight="true" spans="1:6">
      <c r="A5" s="16">
        <v>20101</v>
      </c>
      <c r="B5" s="10" t="s">
        <v>43</v>
      </c>
      <c r="C5" s="17">
        <v>36.1</v>
      </c>
      <c r="D5" s="47">
        <v>12.9753</v>
      </c>
      <c r="E5" s="47">
        <v>12.9753</v>
      </c>
      <c r="F5" s="46">
        <v>1</v>
      </c>
    </row>
    <row r="6" ht="19.9" customHeight="true" spans="1:6">
      <c r="A6" s="48">
        <v>2010199</v>
      </c>
      <c r="B6" s="10" t="s">
        <v>44</v>
      </c>
      <c r="C6" s="17">
        <v>36.1</v>
      </c>
      <c r="D6" s="47">
        <v>12.9753</v>
      </c>
      <c r="E6" s="47">
        <v>12.9753</v>
      </c>
      <c r="F6" s="46">
        <v>1</v>
      </c>
    </row>
    <row r="7" ht="19.9" customHeight="true" spans="1:6">
      <c r="A7" s="48">
        <v>20103</v>
      </c>
      <c r="B7" s="10" t="s">
        <v>45</v>
      </c>
      <c r="C7" s="17">
        <v>2433</v>
      </c>
      <c r="D7" s="47">
        <v>1981.057768</v>
      </c>
      <c r="E7" s="47">
        <v>1981.057768</v>
      </c>
      <c r="F7" s="46">
        <v>1</v>
      </c>
    </row>
    <row r="8" ht="19.9" customHeight="true" spans="1:6">
      <c r="A8" s="48">
        <v>2010301</v>
      </c>
      <c r="B8" s="10" t="s">
        <v>46</v>
      </c>
      <c r="C8" s="17">
        <v>2413</v>
      </c>
      <c r="D8" s="47">
        <v>1953.137448</v>
      </c>
      <c r="E8" s="47">
        <v>1953.137448</v>
      </c>
      <c r="F8" s="46">
        <v>1</v>
      </c>
    </row>
    <row r="9" ht="19.9" customHeight="true" spans="1:6">
      <c r="A9" s="48">
        <v>2010399</v>
      </c>
      <c r="B9" s="10" t="s">
        <v>47</v>
      </c>
      <c r="C9" s="17">
        <v>20</v>
      </c>
      <c r="D9" s="47">
        <v>27.92032</v>
      </c>
      <c r="E9" s="47">
        <v>27.92032</v>
      </c>
      <c r="F9" s="46">
        <v>1</v>
      </c>
    </row>
    <row r="10" ht="19.9" customHeight="true" spans="1:6">
      <c r="A10" s="48">
        <v>20105</v>
      </c>
      <c r="B10" s="10" t="s">
        <v>48</v>
      </c>
      <c r="C10" s="17">
        <v>45</v>
      </c>
      <c r="D10" s="47">
        <v>17.61</v>
      </c>
      <c r="E10" s="47">
        <v>17.61</v>
      </c>
      <c r="F10" s="46">
        <v>1</v>
      </c>
    </row>
    <row r="11" ht="19.9" customHeight="true" spans="1:6">
      <c r="A11" s="48">
        <v>2010599</v>
      </c>
      <c r="B11" s="10" t="s">
        <v>49</v>
      </c>
      <c r="C11" s="17">
        <v>45</v>
      </c>
      <c r="D11" s="47">
        <v>17.61</v>
      </c>
      <c r="E11" s="47">
        <v>17.61</v>
      </c>
      <c r="F11" s="46">
        <v>1</v>
      </c>
    </row>
    <row r="12" ht="19.9" customHeight="true" spans="1:6">
      <c r="A12" s="48">
        <v>20106</v>
      </c>
      <c r="B12" s="10" t="s">
        <v>50</v>
      </c>
      <c r="C12" s="17">
        <v>381.64</v>
      </c>
      <c r="D12" s="47">
        <v>377.560558</v>
      </c>
      <c r="E12" s="47">
        <v>377.560558</v>
      </c>
      <c r="F12" s="46">
        <v>1</v>
      </c>
    </row>
    <row r="13" ht="19.9" customHeight="true" spans="1:6">
      <c r="A13" s="48">
        <v>2010699</v>
      </c>
      <c r="B13" s="10" t="s">
        <v>51</v>
      </c>
      <c r="C13" s="17">
        <v>381.64</v>
      </c>
      <c r="D13" s="47">
        <v>377.560558</v>
      </c>
      <c r="E13" s="47">
        <v>377.560558</v>
      </c>
      <c r="F13" s="46">
        <v>1</v>
      </c>
    </row>
    <row r="14" ht="19.9" customHeight="true" spans="1:6">
      <c r="A14" s="48">
        <v>20111</v>
      </c>
      <c r="B14" s="10" t="s">
        <v>52</v>
      </c>
      <c r="C14" s="17">
        <v>18.7</v>
      </c>
      <c r="D14" s="47">
        <v>34.4038</v>
      </c>
      <c r="E14" s="47">
        <v>34.4038</v>
      </c>
      <c r="F14" s="46">
        <v>1</v>
      </c>
    </row>
    <row r="15" ht="19.9" customHeight="true" spans="1:6">
      <c r="A15" s="48">
        <v>2011199</v>
      </c>
      <c r="B15" s="10" t="s">
        <v>53</v>
      </c>
      <c r="C15" s="17">
        <v>18.7</v>
      </c>
      <c r="D15" s="47">
        <v>34.4038</v>
      </c>
      <c r="E15" s="47">
        <v>34.4038</v>
      </c>
      <c r="F15" s="46">
        <v>1</v>
      </c>
    </row>
    <row r="16" ht="19.9" customHeight="true" spans="1:6">
      <c r="A16" s="48">
        <v>20129</v>
      </c>
      <c r="B16" s="10" t="s">
        <v>54</v>
      </c>
      <c r="C16" s="17">
        <v>57.5</v>
      </c>
      <c r="D16" s="47">
        <v>33.574752</v>
      </c>
      <c r="E16" s="47">
        <v>33.574752</v>
      </c>
      <c r="F16" s="46">
        <v>1</v>
      </c>
    </row>
    <row r="17" ht="19.9" customHeight="true" spans="1:6">
      <c r="A17" s="48">
        <v>2012999</v>
      </c>
      <c r="B17" s="10" t="s">
        <v>55</v>
      </c>
      <c r="C17" s="17">
        <v>57.5</v>
      </c>
      <c r="D17" s="47">
        <v>33.574752</v>
      </c>
      <c r="E17" s="47">
        <v>33.574752</v>
      </c>
      <c r="F17" s="46">
        <v>1</v>
      </c>
    </row>
    <row r="18" ht="19.9" customHeight="true" spans="1:6">
      <c r="A18" s="48">
        <v>20132</v>
      </c>
      <c r="B18" s="10" t="s">
        <v>56</v>
      </c>
      <c r="C18" s="17">
        <v>15.2</v>
      </c>
      <c r="D18" s="47">
        <v>18.771472</v>
      </c>
      <c r="E18" s="47">
        <v>18.771472</v>
      </c>
      <c r="F18" s="46">
        <v>1</v>
      </c>
    </row>
    <row r="19" ht="19.9" customHeight="true" spans="1:6">
      <c r="A19" s="48">
        <v>2013299</v>
      </c>
      <c r="B19" s="10" t="s">
        <v>57</v>
      </c>
      <c r="C19" s="17">
        <v>15.2</v>
      </c>
      <c r="D19" s="47">
        <v>18.771472</v>
      </c>
      <c r="E19" s="47">
        <v>18.771472</v>
      </c>
      <c r="F19" s="46">
        <v>1</v>
      </c>
    </row>
    <row r="20" ht="19.9" customHeight="true" spans="1:6">
      <c r="A20" s="48">
        <v>20136</v>
      </c>
      <c r="B20" s="10" t="s">
        <v>58</v>
      </c>
      <c r="C20" s="17">
        <v>360.62</v>
      </c>
      <c r="D20" s="47">
        <v>335.433857</v>
      </c>
      <c r="E20" s="47">
        <v>335.433857</v>
      </c>
      <c r="F20" s="46">
        <v>1</v>
      </c>
    </row>
    <row r="21" ht="19.9" customHeight="true" spans="1:6">
      <c r="A21" s="48">
        <v>2013650</v>
      </c>
      <c r="B21" s="10" t="s">
        <v>59</v>
      </c>
      <c r="C21" s="17">
        <v>288.12</v>
      </c>
      <c r="D21" s="47">
        <v>284.412696</v>
      </c>
      <c r="E21" s="47">
        <v>284.412696</v>
      </c>
      <c r="F21" s="46">
        <v>1</v>
      </c>
    </row>
    <row r="22" ht="19.9" customHeight="true" spans="1:6">
      <c r="A22" s="48">
        <v>2013699</v>
      </c>
      <c r="B22" s="10" t="s">
        <v>58</v>
      </c>
      <c r="C22" s="17">
        <v>72.5</v>
      </c>
      <c r="D22" s="47">
        <v>51.021161</v>
      </c>
      <c r="E22" s="47">
        <v>51.021161</v>
      </c>
      <c r="F22" s="46">
        <v>1</v>
      </c>
    </row>
    <row r="23" ht="19.9" customHeight="true" spans="1:6">
      <c r="A23" s="48">
        <v>20199</v>
      </c>
      <c r="B23" s="10" t="s">
        <v>60</v>
      </c>
      <c r="C23" s="17">
        <v>253.32</v>
      </c>
      <c r="D23" s="47">
        <v>287.042127</v>
      </c>
      <c r="E23" s="47">
        <v>287.042127</v>
      </c>
      <c r="F23" s="46">
        <v>1</v>
      </c>
    </row>
    <row r="24" ht="19.9" customHeight="true" spans="1:6">
      <c r="A24" s="48">
        <v>2019999</v>
      </c>
      <c r="B24" s="10" t="s">
        <v>60</v>
      </c>
      <c r="C24" s="17">
        <v>253.32</v>
      </c>
      <c r="D24" s="47">
        <v>287.042127</v>
      </c>
      <c r="E24" s="47">
        <v>287.042127</v>
      </c>
      <c r="F24" s="46">
        <v>1</v>
      </c>
    </row>
    <row r="25" ht="19.9" customHeight="true" spans="1:6">
      <c r="A25" s="48">
        <v>205</v>
      </c>
      <c r="B25" s="10" t="s">
        <v>61</v>
      </c>
      <c r="C25" s="17">
        <v>34</v>
      </c>
      <c r="D25" s="47">
        <v>28.85496</v>
      </c>
      <c r="E25" s="47">
        <v>28.85496</v>
      </c>
      <c r="F25" s="46">
        <v>1</v>
      </c>
    </row>
    <row r="26" ht="19.9" customHeight="true" spans="1:6">
      <c r="A26" s="48">
        <v>20502</v>
      </c>
      <c r="B26" s="10" t="s">
        <v>62</v>
      </c>
      <c r="C26" s="17">
        <v>9</v>
      </c>
      <c r="D26" s="47">
        <v>9.52376</v>
      </c>
      <c r="E26" s="47">
        <v>9.52376</v>
      </c>
      <c r="F26" s="46">
        <v>1</v>
      </c>
    </row>
    <row r="27" ht="19.9" customHeight="true" spans="1:6">
      <c r="A27" s="48">
        <v>2050201</v>
      </c>
      <c r="B27" s="10" t="s">
        <v>63</v>
      </c>
      <c r="C27" s="17">
        <v>3</v>
      </c>
      <c r="D27" s="47">
        <v>2.52376</v>
      </c>
      <c r="E27" s="47">
        <v>2.52376</v>
      </c>
      <c r="F27" s="46">
        <v>1</v>
      </c>
    </row>
    <row r="28" ht="19.9" customHeight="true" spans="1:6">
      <c r="A28" s="48">
        <v>2050202</v>
      </c>
      <c r="B28" s="10" t="s">
        <v>64</v>
      </c>
      <c r="C28" s="17">
        <v>3</v>
      </c>
      <c r="D28" s="47">
        <v>3</v>
      </c>
      <c r="E28" s="47">
        <v>3</v>
      </c>
      <c r="F28" s="46">
        <v>1</v>
      </c>
    </row>
    <row r="29" ht="19.9" customHeight="true" spans="1:6">
      <c r="A29" s="48">
        <v>2050203</v>
      </c>
      <c r="B29" s="10" t="s">
        <v>65</v>
      </c>
      <c r="C29" s="17">
        <v>3</v>
      </c>
      <c r="D29" s="47">
        <v>4</v>
      </c>
      <c r="E29" s="47">
        <v>4</v>
      </c>
      <c r="F29" s="46">
        <v>1</v>
      </c>
    </row>
    <row r="30" ht="19.9" customHeight="true" spans="1:6">
      <c r="A30" s="48">
        <v>20504</v>
      </c>
      <c r="B30" s="10" t="s">
        <v>66</v>
      </c>
      <c r="C30" s="17">
        <v>25</v>
      </c>
      <c r="D30" s="47">
        <v>19.3312</v>
      </c>
      <c r="E30" s="47">
        <v>19.3312</v>
      </c>
      <c r="F30" s="46">
        <v>1</v>
      </c>
    </row>
    <row r="31" ht="19.9" customHeight="true" spans="1:6">
      <c r="A31" s="48">
        <v>2050499</v>
      </c>
      <c r="B31" s="10" t="s">
        <v>67</v>
      </c>
      <c r="C31" s="17">
        <v>25</v>
      </c>
      <c r="D31" s="47">
        <v>19.3312</v>
      </c>
      <c r="E31" s="47">
        <v>19.3312</v>
      </c>
      <c r="F31" s="46">
        <v>1</v>
      </c>
    </row>
    <row r="32" ht="19.9" customHeight="true" spans="1:6">
      <c r="A32" s="48">
        <v>206</v>
      </c>
      <c r="B32" s="10" t="s">
        <v>68</v>
      </c>
      <c r="C32" s="17">
        <v>507.5</v>
      </c>
      <c r="D32" s="47">
        <v>501.9185</v>
      </c>
      <c r="E32" s="47">
        <v>501.9185</v>
      </c>
      <c r="F32" s="46">
        <v>1</v>
      </c>
    </row>
    <row r="33" ht="19.9" customHeight="true" spans="1:6">
      <c r="A33" s="48">
        <v>20607</v>
      </c>
      <c r="B33" s="10" t="s">
        <v>69</v>
      </c>
      <c r="C33" s="17">
        <v>7.5</v>
      </c>
      <c r="D33" s="47">
        <v>1.9185</v>
      </c>
      <c r="E33" s="47">
        <v>1.9185</v>
      </c>
      <c r="F33" s="46">
        <v>1</v>
      </c>
    </row>
    <row r="34" ht="19.9" customHeight="true" spans="1:6">
      <c r="A34" s="48">
        <v>2060702</v>
      </c>
      <c r="B34" s="10" t="s">
        <v>70</v>
      </c>
      <c r="C34" s="17">
        <v>7.5</v>
      </c>
      <c r="D34" s="47">
        <v>1.9185</v>
      </c>
      <c r="E34" s="47">
        <v>1.9185</v>
      </c>
      <c r="F34" s="46">
        <v>1</v>
      </c>
    </row>
    <row r="35" ht="19.9" customHeight="true" spans="1:6">
      <c r="A35" s="48">
        <v>20699</v>
      </c>
      <c r="B35" s="10" t="s">
        <v>71</v>
      </c>
      <c r="C35" s="17">
        <v>500</v>
      </c>
      <c r="D35" s="47">
        <v>500</v>
      </c>
      <c r="E35" s="47">
        <v>500</v>
      </c>
      <c r="F35" s="46">
        <v>1</v>
      </c>
    </row>
    <row r="36" ht="19.9" customHeight="true" spans="1:6">
      <c r="A36" s="48">
        <v>2069999</v>
      </c>
      <c r="B36" s="10" t="s">
        <v>71</v>
      </c>
      <c r="C36" s="17">
        <v>500</v>
      </c>
      <c r="D36" s="47">
        <v>500</v>
      </c>
      <c r="E36" s="47">
        <v>500</v>
      </c>
      <c r="F36" s="46">
        <v>1</v>
      </c>
    </row>
    <row r="37" ht="19.9" customHeight="true" spans="1:6">
      <c r="A37" s="48">
        <v>207</v>
      </c>
      <c r="B37" s="10" t="s">
        <v>72</v>
      </c>
      <c r="C37" s="17">
        <v>79.3</v>
      </c>
      <c r="D37" s="47">
        <v>62.353352</v>
      </c>
      <c r="E37" s="47">
        <v>62.353352</v>
      </c>
      <c r="F37" s="46">
        <v>1</v>
      </c>
    </row>
    <row r="38" ht="19.9" customHeight="true" spans="1:6">
      <c r="A38" s="48">
        <v>20701</v>
      </c>
      <c r="B38" s="10" t="s">
        <v>73</v>
      </c>
      <c r="C38" s="17"/>
      <c r="D38" s="47">
        <v>0.486</v>
      </c>
      <c r="E38" s="47">
        <v>0.486</v>
      </c>
      <c r="F38" s="46">
        <v>1</v>
      </c>
    </row>
    <row r="39" ht="19.9" customHeight="true" spans="1:6">
      <c r="A39" s="48">
        <v>2070109</v>
      </c>
      <c r="B39" s="10" t="s">
        <v>74</v>
      </c>
      <c r="C39" s="17"/>
      <c r="D39" s="47">
        <v>0.486</v>
      </c>
      <c r="E39" s="47">
        <v>0.486</v>
      </c>
      <c r="F39" s="46">
        <v>1</v>
      </c>
    </row>
    <row r="40" ht="19.9" customHeight="true" spans="1:6">
      <c r="A40" s="48">
        <v>20799</v>
      </c>
      <c r="B40" s="10" t="s">
        <v>75</v>
      </c>
      <c r="C40" s="17">
        <v>79.3</v>
      </c>
      <c r="D40" s="47">
        <v>61.867352</v>
      </c>
      <c r="E40" s="47">
        <v>61.867352</v>
      </c>
      <c r="F40" s="46">
        <v>1</v>
      </c>
    </row>
    <row r="41" ht="19.9" customHeight="true" spans="1:6">
      <c r="A41" s="48">
        <v>2079999</v>
      </c>
      <c r="B41" s="10" t="s">
        <v>75</v>
      </c>
      <c r="C41" s="17">
        <v>79.3</v>
      </c>
      <c r="D41" s="47">
        <v>61.867352</v>
      </c>
      <c r="E41" s="47">
        <v>61.867352</v>
      </c>
      <c r="F41" s="46">
        <v>1</v>
      </c>
    </row>
    <row r="42" ht="19.9" customHeight="true" spans="1:6">
      <c r="A42" s="48">
        <v>208</v>
      </c>
      <c r="B42" s="10" t="s">
        <v>76</v>
      </c>
      <c r="C42" s="17">
        <v>6060.95</v>
      </c>
      <c r="D42" s="47">
        <v>5213.416634</v>
      </c>
      <c r="E42" s="47">
        <v>5213.416634</v>
      </c>
      <c r="F42" s="46">
        <v>1</v>
      </c>
    </row>
    <row r="43" ht="19.9" customHeight="true" spans="1:6">
      <c r="A43" s="48">
        <v>20801</v>
      </c>
      <c r="B43" s="10" t="s">
        <v>77</v>
      </c>
      <c r="C43" s="17">
        <v>7.93</v>
      </c>
      <c r="D43" s="47">
        <v>3.127</v>
      </c>
      <c r="E43" s="47">
        <v>3.127</v>
      </c>
      <c r="F43" s="46">
        <v>1</v>
      </c>
    </row>
    <row r="44" ht="19.9" customHeight="true" spans="1:6">
      <c r="A44" s="48">
        <v>2080102</v>
      </c>
      <c r="B44" s="10" t="s">
        <v>78</v>
      </c>
      <c r="C44" s="17">
        <v>7.93</v>
      </c>
      <c r="D44" s="47">
        <v>3.127</v>
      </c>
      <c r="E44" s="47">
        <v>3.127</v>
      </c>
      <c r="F44" s="46">
        <v>1</v>
      </c>
    </row>
    <row r="45" ht="19.9" customHeight="true" spans="1:6">
      <c r="A45" s="48">
        <v>20802</v>
      </c>
      <c r="B45" s="10" t="s">
        <v>79</v>
      </c>
      <c r="C45" s="17">
        <v>687.86</v>
      </c>
      <c r="D45" s="47">
        <v>716.664815</v>
      </c>
      <c r="E45" s="47">
        <v>716.664815</v>
      </c>
      <c r="F45" s="46">
        <v>1</v>
      </c>
    </row>
    <row r="46" ht="19.9" customHeight="true" spans="1:6">
      <c r="A46" s="48">
        <v>2080208</v>
      </c>
      <c r="B46" s="10" t="s">
        <v>80</v>
      </c>
      <c r="C46" s="17">
        <v>130</v>
      </c>
      <c r="D46" s="47">
        <v>122.4</v>
      </c>
      <c r="E46" s="47">
        <v>122.4</v>
      </c>
      <c r="F46" s="46">
        <v>1</v>
      </c>
    </row>
    <row r="47" ht="19.9" customHeight="true" spans="1:6">
      <c r="A47" s="48">
        <v>2080299</v>
      </c>
      <c r="B47" s="10" t="s">
        <v>81</v>
      </c>
      <c r="C47" s="17">
        <v>557.86</v>
      </c>
      <c r="D47" s="47">
        <v>594.264815</v>
      </c>
      <c r="E47" s="47">
        <v>594.264815</v>
      </c>
      <c r="F47" s="46">
        <v>1</v>
      </c>
    </row>
    <row r="48" ht="19.9" customHeight="true" spans="1:6">
      <c r="A48" s="48">
        <v>20805</v>
      </c>
      <c r="B48" s="10" t="s">
        <v>82</v>
      </c>
      <c r="C48" s="17">
        <v>765.01</v>
      </c>
      <c r="D48" s="47">
        <v>696.375129</v>
      </c>
      <c r="E48" s="47">
        <v>696.375129</v>
      </c>
      <c r="F48" s="46">
        <v>1</v>
      </c>
    </row>
    <row r="49" ht="19.9" customHeight="true" spans="1:6">
      <c r="A49" s="48">
        <v>2080501</v>
      </c>
      <c r="B49" s="10" t="s">
        <v>83</v>
      </c>
      <c r="C49" s="17">
        <v>61</v>
      </c>
      <c r="D49" s="47">
        <v>52.142</v>
      </c>
      <c r="E49" s="47">
        <v>52.142</v>
      </c>
      <c r="F49" s="46">
        <v>1</v>
      </c>
    </row>
    <row r="50" ht="19.9" customHeight="true" spans="1:6">
      <c r="A50" s="48">
        <v>2080502</v>
      </c>
      <c r="B50" s="10" t="s">
        <v>84</v>
      </c>
      <c r="C50" s="17">
        <v>151.79</v>
      </c>
      <c r="D50" s="47">
        <v>146.206441</v>
      </c>
      <c r="E50" s="47">
        <v>146.206441</v>
      </c>
      <c r="F50" s="46">
        <v>1</v>
      </c>
    </row>
    <row r="51" ht="19.9" customHeight="true" spans="1:6">
      <c r="A51" s="48">
        <v>2080505</v>
      </c>
      <c r="B51" s="10" t="s">
        <v>85</v>
      </c>
      <c r="C51" s="17">
        <v>366.57</v>
      </c>
      <c r="D51" s="47">
        <v>330.163657</v>
      </c>
      <c r="E51" s="47">
        <v>330.163657</v>
      </c>
      <c r="F51" s="46">
        <v>1</v>
      </c>
    </row>
    <row r="52" ht="19.9" customHeight="true" spans="1:6">
      <c r="A52" s="48">
        <v>2080506</v>
      </c>
      <c r="B52" s="10" t="s">
        <v>86</v>
      </c>
      <c r="C52" s="17">
        <v>185.65</v>
      </c>
      <c r="D52" s="47">
        <v>167.863031</v>
      </c>
      <c r="E52" s="47">
        <v>167.863031</v>
      </c>
      <c r="F52" s="46">
        <v>1</v>
      </c>
    </row>
    <row r="53" ht="19.9" customHeight="true" spans="1:6">
      <c r="A53" s="48">
        <v>20807</v>
      </c>
      <c r="B53" s="10" t="s">
        <v>87</v>
      </c>
      <c r="C53" s="17">
        <v>879.58</v>
      </c>
      <c r="D53" s="47">
        <v>751.26451</v>
      </c>
      <c r="E53" s="47">
        <v>751.26451</v>
      </c>
      <c r="F53" s="46">
        <v>1</v>
      </c>
    </row>
    <row r="54" ht="19.9" customHeight="true" spans="1:6">
      <c r="A54" s="48">
        <v>2080704</v>
      </c>
      <c r="B54" s="10" t="s">
        <v>88</v>
      </c>
      <c r="C54" s="17">
        <v>111.9</v>
      </c>
      <c r="D54" s="47">
        <v>40.39231</v>
      </c>
      <c r="E54" s="47">
        <v>40.39231</v>
      </c>
      <c r="F54" s="46">
        <v>1</v>
      </c>
    </row>
    <row r="55" ht="19.9" customHeight="true" spans="1:6">
      <c r="A55" s="48">
        <v>2080799</v>
      </c>
      <c r="B55" s="10" t="s">
        <v>89</v>
      </c>
      <c r="C55" s="17">
        <v>767.68</v>
      </c>
      <c r="D55" s="47">
        <v>710.8722</v>
      </c>
      <c r="E55" s="47">
        <v>710.8722</v>
      </c>
      <c r="F55" s="46">
        <v>1</v>
      </c>
    </row>
    <row r="56" ht="19.9" customHeight="true" spans="1:6">
      <c r="A56" s="48">
        <v>20808</v>
      </c>
      <c r="B56" s="10" t="s">
        <v>90</v>
      </c>
      <c r="C56" s="17">
        <v>152.06</v>
      </c>
      <c r="D56" s="47">
        <v>96.981652</v>
      </c>
      <c r="E56" s="47">
        <v>96.981652</v>
      </c>
      <c r="F56" s="46">
        <v>1</v>
      </c>
    </row>
    <row r="57" ht="19.9" customHeight="true" spans="1:6">
      <c r="A57" s="48">
        <v>2080802</v>
      </c>
      <c r="B57" s="10" t="s">
        <v>91</v>
      </c>
      <c r="C57" s="17">
        <v>0.23</v>
      </c>
      <c r="D57" s="47">
        <v>0.23</v>
      </c>
      <c r="E57" s="47">
        <v>0.23</v>
      </c>
      <c r="F57" s="46">
        <v>1</v>
      </c>
    </row>
    <row r="58" ht="19.9" customHeight="true" spans="1:6">
      <c r="A58" s="48">
        <v>2080803</v>
      </c>
      <c r="B58" s="10" t="s">
        <v>92</v>
      </c>
      <c r="C58" s="17">
        <v>72.97</v>
      </c>
      <c r="D58" s="47">
        <v>33.2388</v>
      </c>
      <c r="E58" s="47">
        <v>33.2388</v>
      </c>
      <c r="F58" s="46">
        <v>1</v>
      </c>
    </row>
    <row r="59" ht="19.9" customHeight="true" spans="1:6">
      <c r="A59" s="48">
        <v>2080806</v>
      </c>
      <c r="B59" s="10" t="s">
        <v>93</v>
      </c>
      <c r="C59" s="17">
        <v>45</v>
      </c>
      <c r="D59" s="47">
        <v>45.5923</v>
      </c>
      <c r="E59" s="47">
        <v>45.5923</v>
      </c>
      <c r="F59" s="46">
        <v>1</v>
      </c>
    </row>
    <row r="60" ht="19.9" customHeight="true" spans="1:6">
      <c r="A60" s="48">
        <v>2080899</v>
      </c>
      <c r="B60" s="10" t="s">
        <v>94</v>
      </c>
      <c r="C60" s="17">
        <v>33.86</v>
      </c>
      <c r="D60" s="47">
        <v>17.920552</v>
      </c>
      <c r="E60" s="47">
        <v>17.920552</v>
      </c>
      <c r="F60" s="46">
        <v>1</v>
      </c>
    </row>
    <row r="61" ht="19.9" customHeight="true" spans="1:6">
      <c r="A61" s="48">
        <v>20809</v>
      </c>
      <c r="B61" s="10" t="s">
        <v>95</v>
      </c>
      <c r="C61" s="17">
        <v>20.82</v>
      </c>
      <c r="D61" s="47">
        <v>4.62</v>
      </c>
      <c r="E61" s="47">
        <v>4.62</v>
      </c>
      <c r="F61" s="46">
        <v>1</v>
      </c>
    </row>
    <row r="62" ht="19.9" customHeight="true" spans="1:6">
      <c r="A62" s="48">
        <v>2080999</v>
      </c>
      <c r="B62" s="10" t="s">
        <v>96</v>
      </c>
      <c r="C62" s="17">
        <v>20.82</v>
      </c>
      <c r="D62" s="47">
        <v>4.62</v>
      </c>
      <c r="E62" s="47">
        <v>4.62</v>
      </c>
      <c r="F62" s="46">
        <v>1</v>
      </c>
    </row>
    <row r="63" ht="19.9" customHeight="true" spans="1:6">
      <c r="A63" s="48">
        <v>20810</v>
      </c>
      <c r="B63" s="10" t="s">
        <v>97</v>
      </c>
      <c r="C63" s="17">
        <v>827.95</v>
      </c>
      <c r="D63" s="47">
        <v>638.27486</v>
      </c>
      <c r="E63" s="47">
        <v>638.27486</v>
      </c>
      <c r="F63" s="46">
        <v>1</v>
      </c>
    </row>
    <row r="64" ht="19.9" customHeight="true" spans="1:6">
      <c r="A64" s="48">
        <v>2081001</v>
      </c>
      <c r="B64" s="10" t="s">
        <v>98</v>
      </c>
      <c r="C64" s="17">
        <v>33.12</v>
      </c>
      <c r="D64" s="47">
        <v>0</v>
      </c>
      <c r="E64" s="47">
        <v>0</v>
      </c>
      <c r="F64" s="46">
        <v>1</v>
      </c>
    </row>
    <row r="65" ht="19.9" customHeight="true" spans="1:6">
      <c r="A65" s="48">
        <v>2081002</v>
      </c>
      <c r="B65" s="10" t="s">
        <v>99</v>
      </c>
      <c r="C65" s="17">
        <v>315</v>
      </c>
      <c r="D65" s="47">
        <v>293.93528</v>
      </c>
      <c r="E65" s="47">
        <v>293.93528</v>
      </c>
      <c r="F65" s="46">
        <v>1</v>
      </c>
    </row>
    <row r="66" ht="19.9" customHeight="true" spans="1:6">
      <c r="A66" s="48">
        <v>2081006</v>
      </c>
      <c r="B66" s="10" t="s">
        <v>100</v>
      </c>
      <c r="C66" s="17">
        <v>469.92</v>
      </c>
      <c r="D66" s="47">
        <v>337.40058</v>
      </c>
      <c r="E66" s="47">
        <v>337.40058</v>
      </c>
      <c r="F66" s="46">
        <v>1</v>
      </c>
    </row>
    <row r="67" ht="19.9" customHeight="true" spans="1:6">
      <c r="A67" s="48">
        <v>2081099</v>
      </c>
      <c r="B67" s="10" t="s">
        <v>101</v>
      </c>
      <c r="C67" s="17">
        <v>9.91</v>
      </c>
      <c r="D67" s="47">
        <v>6.939</v>
      </c>
      <c r="E67" s="47">
        <v>6.939</v>
      </c>
      <c r="F67" s="46">
        <v>1</v>
      </c>
    </row>
    <row r="68" ht="19.9" customHeight="true" spans="1:6">
      <c r="A68" s="48">
        <v>20811</v>
      </c>
      <c r="B68" s="10" t="s">
        <v>102</v>
      </c>
      <c r="C68" s="17">
        <v>944.89</v>
      </c>
      <c r="D68" s="47">
        <v>705.064698</v>
      </c>
      <c r="E68" s="47">
        <v>705.064698</v>
      </c>
      <c r="F68" s="46">
        <v>1</v>
      </c>
    </row>
    <row r="69" ht="19.9" customHeight="true" spans="1:6">
      <c r="A69" s="48">
        <v>2081104</v>
      </c>
      <c r="B69" s="10" t="s">
        <v>103</v>
      </c>
      <c r="C69" s="17">
        <v>7.46</v>
      </c>
      <c r="D69" s="47">
        <v>5.7864</v>
      </c>
      <c r="E69" s="47">
        <v>5.7864</v>
      </c>
      <c r="F69" s="46">
        <v>1</v>
      </c>
    </row>
    <row r="70" ht="19.9" customHeight="true" spans="1:6">
      <c r="A70" s="48">
        <v>2081105</v>
      </c>
      <c r="B70" s="10" t="s">
        <v>104</v>
      </c>
      <c r="C70" s="17">
        <v>220.75</v>
      </c>
      <c r="D70" s="47">
        <v>514.185722</v>
      </c>
      <c r="E70" s="47">
        <v>514.185722</v>
      </c>
      <c r="F70" s="46">
        <v>1</v>
      </c>
    </row>
    <row r="71" ht="19.9" customHeight="true" spans="1:6">
      <c r="A71" s="48">
        <v>2081199</v>
      </c>
      <c r="B71" s="10" t="s">
        <v>105</v>
      </c>
      <c r="C71" s="17">
        <v>716.68</v>
      </c>
      <c r="D71" s="47">
        <v>185.092576</v>
      </c>
      <c r="E71" s="47">
        <v>185.092576</v>
      </c>
      <c r="F71" s="46">
        <v>1</v>
      </c>
    </row>
    <row r="72" ht="19.9" customHeight="true" spans="1:6">
      <c r="A72" s="48">
        <v>20816</v>
      </c>
      <c r="B72" s="10" t="s">
        <v>106</v>
      </c>
      <c r="C72" s="17">
        <v>7.2</v>
      </c>
      <c r="D72" s="47">
        <v>5.98478</v>
      </c>
      <c r="E72" s="47">
        <v>5.98478</v>
      </c>
      <c r="F72" s="46">
        <v>1</v>
      </c>
    </row>
    <row r="73" ht="19.9" customHeight="true" spans="1:6">
      <c r="A73" s="48">
        <v>2081602</v>
      </c>
      <c r="B73" s="10" t="s">
        <v>78</v>
      </c>
      <c r="C73" s="17">
        <v>1.2</v>
      </c>
      <c r="D73" s="47">
        <v>1.2</v>
      </c>
      <c r="E73" s="47">
        <v>1.2</v>
      </c>
      <c r="F73" s="46">
        <v>1</v>
      </c>
    </row>
    <row r="74" ht="19.9" customHeight="true" spans="1:6">
      <c r="A74" s="48">
        <v>2081699</v>
      </c>
      <c r="B74" s="10" t="s">
        <v>107</v>
      </c>
      <c r="C74" s="17">
        <v>6</v>
      </c>
      <c r="D74" s="47">
        <v>4.78478</v>
      </c>
      <c r="E74" s="47">
        <v>4.78478</v>
      </c>
      <c r="F74" s="46">
        <v>1</v>
      </c>
    </row>
    <row r="75" ht="19.9" customHeight="true" spans="1:6">
      <c r="A75" s="48">
        <v>20819</v>
      </c>
      <c r="B75" s="10" t="s">
        <v>108</v>
      </c>
      <c r="C75" s="17">
        <v>32</v>
      </c>
      <c r="D75" s="47">
        <v>28.8684</v>
      </c>
      <c r="E75" s="47">
        <v>28.8684</v>
      </c>
      <c r="F75" s="46">
        <v>1</v>
      </c>
    </row>
    <row r="76" ht="19.9" customHeight="true" spans="1:6">
      <c r="A76" s="48">
        <v>2081902</v>
      </c>
      <c r="B76" s="10" t="s">
        <v>109</v>
      </c>
      <c r="C76" s="17">
        <v>32</v>
      </c>
      <c r="D76" s="47">
        <v>28.8684</v>
      </c>
      <c r="E76" s="47">
        <v>28.8684</v>
      </c>
      <c r="F76" s="46">
        <v>1</v>
      </c>
    </row>
    <row r="77" ht="19.9" customHeight="true" spans="1:6">
      <c r="A77" s="48">
        <v>20821</v>
      </c>
      <c r="B77" s="10" t="s">
        <v>110</v>
      </c>
      <c r="C77" s="17">
        <v>92</v>
      </c>
      <c r="D77" s="47">
        <v>53.348288</v>
      </c>
      <c r="E77" s="47">
        <v>53.348288</v>
      </c>
      <c r="F77" s="46">
        <v>1</v>
      </c>
    </row>
    <row r="78" ht="19.9" customHeight="true" spans="1:6">
      <c r="A78" s="48">
        <v>2082102</v>
      </c>
      <c r="B78" s="10" t="s">
        <v>111</v>
      </c>
      <c r="C78" s="17">
        <v>92</v>
      </c>
      <c r="D78" s="47">
        <v>53.348288</v>
      </c>
      <c r="E78" s="47">
        <v>53.348288</v>
      </c>
      <c r="F78" s="46">
        <v>1</v>
      </c>
    </row>
    <row r="79" ht="19.9" customHeight="true" spans="1:6">
      <c r="A79" s="48">
        <v>20825</v>
      </c>
      <c r="B79" s="10" t="s">
        <v>112</v>
      </c>
      <c r="C79" s="17">
        <v>440.65</v>
      </c>
      <c r="D79" s="47">
        <v>343.392502</v>
      </c>
      <c r="E79" s="47">
        <v>343.392502</v>
      </c>
      <c r="F79" s="46">
        <v>1</v>
      </c>
    </row>
    <row r="80" ht="19.9" customHeight="true" spans="1:6">
      <c r="A80" s="48">
        <v>2082501</v>
      </c>
      <c r="B80" s="10" t="s">
        <v>113</v>
      </c>
      <c r="C80" s="17">
        <v>211.73</v>
      </c>
      <c r="D80" s="47">
        <v>169.30835</v>
      </c>
      <c r="E80" s="47">
        <v>169.30835</v>
      </c>
      <c r="F80" s="46">
        <v>1</v>
      </c>
    </row>
    <row r="81" ht="19.9" customHeight="true" spans="1:6">
      <c r="A81" s="48">
        <v>2082502</v>
      </c>
      <c r="B81" s="10" t="s">
        <v>114</v>
      </c>
      <c r="C81" s="17">
        <v>228.92</v>
      </c>
      <c r="D81" s="47">
        <v>174.084152</v>
      </c>
      <c r="E81" s="47">
        <v>174.084152</v>
      </c>
      <c r="F81" s="46">
        <v>1</v>
      </c>
    </row>
    <row r="82" ht="19.9" customHeight="true" spans="1:6">
      <c r="A82" s="48">
        <v>20828</v>
      </c>
      <c r="B82" s="10" t="s">
        <v>115</v>
      </c>
      <c r="C82" s="17">
        <v>0</v>
      </c>
      <c r="D82" s="47">
        <v>4.15</v>
      </c>
      <c r="E82" s="47">
        <v>4.15</v>
      </c>
      <c r="F82" s="46">
        <v>1</v>
      </c>
    </row>
    <row r="83" ht="19.9" customHeight="true" spans="1:6">
      <c r="A83" s="48">
        <v>2082899</v>
      </c>
      <c r="B83" s="10" t="s">
        <v>116</v>
      </c>
      <c r="C83" s="17">
        <v>0</v>
      </c>
      <c r="D83" s="47">
        <v>4.15</v>
      </c>
      <c r="E83" s="47">
        <v>4.15</v>
      </c>
      <c r="F83" s="46">
        <v>1</v>
      </c>
    </row>
    <row r="84" ht="19.9" customHeight="true" spans="1:6">
      <c r="A84" s="48">
        <v>20899</v>
      </c>
      <c r="B84" s="10" t="s">
        <v>117</v>
      </c>
      <c r="C84" s="17">
        <v>1203</v>
      </c>
      <c r="D84" s="47">
        <v>1165.3</v>
      </c>
      <c r="E84" s="47">
        <v>1165.3</v>
      </c>
      <c r="F84" s="46">
        <v>1</v>
      </c>
    </row>
    <row r="85" ht="19.9" customHeight="true" spans="1:6">
      <c r="A85" s="48">
        <v>2089999</v>
      </c>
      <c r="B85" s="10" t="s">
        <v>117</v>
      </c>
      <c r="C85" s="17">
        <v>1203</v>
      </c>
      <c r="D85" s="47">
        <v>1165.3</v>
      </c>
      <c r="E85" s="47">
        <v>1165.3</v>
      </c>
      <c r="F85" s="46">
        <v>1</v>
      </c>
    </row>
    <row r="86" ht="19.9" customHeight="true" spans="1:6">
      <c r="A86" s="48">
        <v>210</v>
      </c>
      <c r="B86" s="10" t="s">
        <v>118</v>
      </c>
      <c r="C86" s="17">
        <v>1081.52</v>
      </c>
      <c r="D86" s="47">
        <v>1542.4966</v>
      </c>
      <c r="E86" s="47">
        <v>1542.4966</v>
      </c>
      <c r="F86" s="46">
        <v>1</v>
      </c>
    </row>
    <row r="87" ht="19.9" customHeight="true" spans="1:6">
      <c r="A87" s="48">
        <v>21001</v>
      </c>
      <c r="B87" s="10" t="s">
        <v>119</v>
      </c>
      <c r="C87" s="17">
        <v>226</v>
      </c>
      <c r="D87" s="47">
        <v>179.805328</v>
      </c>
      <c r="E87" s="47">
        <v>179.805328</v>
      </c>
      <c r="F87" s="46">
        <v>1</v>
      </c>
    </row>
    <row r="88" ht="19.9" customHeight="true" spans="1:6">
      <c r="A88" s="48">
        <v>2100199</v>
      </c>
      <c r="B88" s="10" t="s">
        <v>120</v>
      </c>
      <c r="C88" s="17">
        <v>226</v>
      </c>
      <c r="D88" s="47">
        <v>179.805328</v>
      </c>
      <c r="E88" s="47">
        <v>179.805328</v>
      </c>
      <c r="F88" s="46">
        <v>1</v>
      </c>
    </row>
    <row r="89" ht="19.9" customHeight="true" spans="1:6">
      <c r="A89" s="48">
        <v>21003</v>
      </c>
      <c r="B89" s="10" t="s">
        <v>121</v>
      </c>
      <c r="C89" s="17">
        <v>10</v>
      </c>
      <c r="D89" s="47">
        <v>9.428</v>
      </c>
      <c r="E89" s="47">
        <v>9.428</v>
      </c>
      <c r="F89" s="46">
        <v>1</v>
      </c>
    </row>
    <row r="90" ht="19.9" customHeight="true" spans="1:6">
      <c r="A90" s="48">
        <v>2100399</v>
      </c>
      <c r="B90" s="10" t="s">
        <v>122</v>
      </c>
      <c r="C90" s="17">
        <v>10</v>
      </c>
      <c r="D90" s="47">
        <v>9.428</v>
      </c>
      <c r="E90" s="47">
        <v>9.428</v>
      </c>
      <c r="F90" s="46">
        <v>1</v>
      </c>
    </row>
    <row r="91" ht="19.9" customHeight="true" spans="1:6">
      <c r="A91" s="48">
        <v>21007</v>
      </c>
      <c r="B91" s="10" t="s">
        <v>123</v>
      </c>
      <c r="C91" s="17">
        <v>17</v>
      </c>
      <c r="D91" s="47">
        <v>17.293</v>
      </c>
      <c r="E91" s="47">
        <v>17.293</v>
      </c>
      <c r="F91" s="46">
        <v>1</v>
      </c>
    </row>
    <row r="92" ht="19.9" customHeight="true" spans="1:6">
      <c r="A92" s="48">
        <v>2100717</v>
      </c>
      <c r="B92" s="10" t="s">
        <v>124</v>
      </c>
      <c r="C92" s="17">
        <v>17</v>
      </c>
      <c r="D92" s="47">
        <v>17.293</v>
      </c>
      <c r="E92" s="47">
        <v>17.293</v>
      </c>
      <c r="F92" s="46">
        <v>1</v>
      </c>
    </row>
    <row r="93" ht="19.9" customHeight="true" spans="1:6">
      <c r="A93" s="48">
        <v>21011</v>
      </c>
      <c r="B93" s="10" t="s">
        <v>125</v>
      </c>
      <c r="C93" s="17">
        <v>237.85</v>
      </c>
      <c r="D93" s="47">
        <v>197.683088</v>
      </c>
      <c r="E93" s="47">
        <v>197.683088</v>
      </c>
      <c r="F93" s="46">
        <v>1</v>
      </c>
    </row>
    <row r="94" ht="19.9" customHeight="true" spans="1:6">
      <c r="A94" s="48">
        <v>2101101</v>
      </c>
      <c r="B94" s="10" t="s">
        <v>126</v>
      </c>
      <c r="C94" s="17">
        <v>79.6</v>
      </c>
      <c r="D94" s="47">
        <v>61.046657</v>
      </c>
      <c r="E94" s="47">
        <v>61.046657</v>
      </c>
      <c r="F94" s="46">
        <v>1</v>
      </c>
    </row>
    <row r="95" ht="19.9" customHeight="true" spans="1:6">
      <c r="A95" s="48">
        <v>2101102</v>
      </c>
      <c r="B95" s="10" t="s">
        <v>127</v>
      </c>
      <c r="C95" s="17">
        <v>158.25</v>
      </c>
      <c r="D95" s="47">
        <v>136.636431</v>
      </c>
      <c r="E95" s="47">
        <v>136.636431</v>
      </c>
      <c r="F95" s="46">
        <v>1</v>
      </c>
    </row>
    <row r="96" ht="19.9" customHeight="true" spans="1:6">
      <c r="A96" s="48">
        <v>21013</v>
      </c>
      <c r="B96" s="10" t="s">
        <v>128</v>
      </c>
      <c r="C96" s="17">
        <v>557.45</v>
      </c>
      <c r="D96" s="47">
        <v>1137.315684</v>
      </c>
      <c r="E96" s="47">
        <v>1137.315684</v>
      </c>
      <c r="F96" s="46">
        <v>1</v>
      </c>
    </row>
    <row r="97" ht="19.9" customHeight="true" spans="1:6">
      <c r="A97" s="48">
        <v>2101301</v>
      </c>
      <c r="B97" s="10" t="s">
        <v>129</v>
      </c>
      <c r="C97" s="17">
        <v>557.45</v>
      </c>
      <c r="D97" s="47">
        <v>1134.170184</v>
      </c>
      <c r="E97" s="47">
        <v>1134.170184</v>
      </c>
      <c r="F97" s="46">
        <v>1</v>
      </c>
    </row>
    <row r="98" ht="19.9" customHeight="true" spans="1:6">
      <c r="A98" s="48">
        <v>2101399</v>
      </c>
      <c r="B98" s="10" t="s">
        <v>130</v>
      </c>
      <c r="C98" s="17">
        <v>0</v>
      </c>
      <c r="D98" s="47">
        <v>3.1455</v>
      </c>
      <c r="E98" s="47">
        <v>3.1455</v>
      </c>
      <c r="F98" s="46">
        <v>1</v>
      </c>
    </row>
    <row r="99" ht="19.9" customHeight="true" spans="1:6">
      <c r="A99" s="48">
        <v>21014</v>
      </c>
      <c r="B99" s="10" t="s">
        <v>131</v>
      </c>
      <c r="C99" s="17">
        <v>3.22</v>
      </c>
      <c r="D99" s="47">
        <v>0.9715</v>
      </c>
      <c r="E99" s="47">
        <v>0.9715</v>
      </c>
      <c r="F99" s="46">
        <v>1</v>
      </c>
    </row>
    <row r="100" ht="19.9" customHeight="true" spans="1:6">
      <c r="A100" s="48">
        <v>2101401</v>
      </c>
      <c r="B100" s="10" t="s">
        <v>132</v>
      </c>
      <c r="C100" s="17">
        <v>3.22</v>
      </c>
      <c r="D100" s="47">
        <v>0.9715</v>
      </c>
      <c r="E100" s="47">
        <v>0.9715</v>
      </c>
      <c r="F100" s="46">
        <v>1</v>
      </c>
    </row>
    <row r="101" ht="19.9" customHeight="true" spans="1:6">
      <c r="A101" s="48">
        <v>21016</v>
      </c>
      <c r="B101" s="10" t="s">
        <v>133</v>
      </c>
      <c r="C101" s="17">
        <v>30</v>
      </c>
      <c r="D101" s="47">
        <v>0</v>
      </c>
      <c r="E101" s="47">
        <v>0</v>
      </c>
      <c r="F101" s="46">
        <v>1</v>
      </c>
    </row>
    <row r="102" ht="19.9" customHeight="true" spans="1:6">
      <c r="A102" s="48">
        <v>2101601</v>
      </c>
      <c r="B102" s="10" t="s">
        <v>133</v>
      </c>
      <c r="C102" s="17">
        <v>30</v>
      </c>
      <c r="D102" s="47">
        <v>0</v>
      </c>
      <c r="E102" s="47">
        <v>0</v>
      </c>
      <c r="F102" s="46">
        <v>1</v>
      </c>
    </row>
    <row r="103" ht="19.9" customHeight="true" spans="1:6">
      <c r="A103" s="48">
        <v>211</v>
      </c>
      <c r="B103" s="10" t="s">
        <v>134</v>
      </c>
      <c r="C103" s="17">
        <v>5615.24</v>
      </c>
      <c r="D103" s="47">
        <v>5264.005365</v>
      </c>
      <c r="E103" s="47">
        <v>5264.005365</v>
      </c>
      <c r="F103" s="46">
        <v>1</v>
      </c>
    </row>
    <row r="104" ht="19.9" customHeight="true" spans="1:6">
      <c r="A104" s="48">
        <v>21101</v>
      </c>
      <c r="B104" s="10" t="s">
        <v>135</v>
      </c>
      <c r="C104" s="17">
        <v>5035.24</v>
      </c>
      <c r="D104" s="47">
        <v>4665.921525</v>
      </c>
      <c r="E104" s="47">
        <v>4665.921525</v>
      </c>
      <c r="F104" s="46">
        <v>1</v>
      </c>
    </row>
    <row r="105" ht="19.9" customHeight="true" spans="1:6">
      <c r="A105" s="48">
        <v>2110199</v>
      </c>
      <c r="B105" s="10" t="s">
        <v>136</v>
      </c>
      <c r="C105" s="17">
        <v>5035.24</v>
      </c>
      <c r="D105" s="47">
        <v>4665.921525</v>
      </c>
      <c r="E105" s="47">
        <v>4665.921525</v>
      </c>
      <c r="F105" s="46">
        <v>1</v>
      </c>
    </row>
    <row r="106" ht="19.9" customHeight="true" spans="1:6">
      <c r="A106" s="48">
        <v>21111</v>
      </c>
      <c r="B106" s="10" t="s">
        <v>137</v>
      </c>
      <c r="C106" s="17">
        <v>580</v>
      </c>
      <c r="D106" s="47">
        <v>598.08384</v>
      </c>
      <c r="E106" s="47">
        <v>598.08384</v>
      </c>
      <c r="F106" s="46">
        <v>1</v>
      </c>
    </row>
    <row r="107" ht="19.9" customHeight="true" spans="1:6">
      <c r="A107" s="48">
        <v>2111103</v>
      </c>
      <c r="B107" s="10" t="s">
        <v>138</v>
      </c>
      <c r="C107" s="17">
        <v>80</v>
      </c>
      <c r="D107" s="47">
        <v>98.08384</v>
      </c>
      <c r="E107" s="47">
        <v>98.08384</v>
      </c>
      <c r="F107" s="46">
        <v>1</v>
      </c>
    </row>
    <row r="108" ht="19.9" customHeight="true" spans="1:6">
      <c r="A108" s="48">
        <v>2111199</v>
      </c>
      <c r="B108" s="10" t="s">
        <v>139</v>
      </c>
      <c r="C108" s="17">
        <v>500</v>
      </c>
      <c r="D108" s="47">
        <v>500</v>
      </c>
      <c r="E108" s="47">
        <v>500</v>
      </c>
      <c r="F108" s="46">
        <v>1</v>
      </c>
    </row>
    <row r="109" ht="19.9" customHeight="true" spans="1:6">
      <c r="A109" s="48">
        <v>212</v>
      </c>
      <c r="B109" s="10" t="s">
        <v>140</v>
      </c>
      <c r="C109" s="17">
        <v>2365.44</v>
      </c>
      <c r="D109" s="47">
        <v>2061.757638</v>
      </c>
      <c r="E109" s="47">
        <v>2061.757638</v>
      </c>
      <c r="F109" s="46">
        <v>1</v>
      </c>
    </row>
    <row r="110" ht="19.9" customHeight="true" spans="1:6">
      <c r="A110" s="48">
        <v>21201</v>
      </c>
      <c r="B110" s="10" t="s">
        <v>141</v>
      </c>
      <c r="C110" s="17">
        <v>2084</v>
      </c>
      <c r="D110" s="47">
        <v>1770.891213</v>
      </c>
      <c r="E110" s="47">
        <v>1770.891213</v>
      </c>
      <c r="F110" s="46">
        <v>1</v>
      </c>
    </row>
    <row r="111" ht="19.9" customHeight="true" spans="1:6">
      <c r="A111" s="48">
        <v>2120101</v>
      </c>
      <c r="B111" s="10" t="s">
        <v>46</v>
      </c>
      <c r="C111" s="17">
        <v>222.46</v>
      </c>
      <c r="D111" s="47">
        <v>157.509995</v>
      </c>
      <c r="E111" s="47">
        <v>157.509995</v>
      </c>
      <c r="F111" s="46">
        <v>1</v>
      </c>
    </row>
    <row r="112" ht="19.9" customHeight="true" spans="1:6">
      <c r="A112" s="48">
        <v>2120104</v>
      </c>
      <c r="B112" s="10" t="s">
        <v>142</v>
      </c>
      <c r="C112" s="17">
        <v>140.5</v>
      </c>
      <c r="D112" s="47">
        <v>135.655304</v>
      </c>
      <c r="E112" s="47">
        <v>135.655304</v>
      </c>
      <c r="F112" s="46">
        <v>1</v>
      </c>
    </row>
    <row r="113" ht="19.9" customHeight="true" spans="1:6">
      <c r="A113" s="48">
        <v>2120199</v>
      </c>
      <c r="B113" s="10" t="s">
        <v>143</v>
      </c>
      <c r="C113" s="17">
        <v>1721.04</v>
      </c>
      <c r="D113" s="47">
        <v>1477.725914</v>
      </c>
      <c r="E113" s="47">
        <v>1477.725914</v>
      </c>
      <c r="F113" s="46">
        <v>1</v>
      </c>
    </row>
    <row r="114" ht="19.9" customHeight="true" spans="1:6">
      <c r="A114" s="48">
        <v>21202</v>
      </c>
      <c r="B114" s="10" t="s">
        <v>144</v>
      </c>
      <c r="C114" s="17">
        <v>53.01</v>
      </c>
      <c r="D114" s="47">
        <v>93.99764</v>
      </c>
      <c r="E114" s="47">
        <v>93.99764</v>
      </c>
      <c r="F114" s="46">
        <v>1</v>
      </c>
    </row>
    <row r="115" ht="19.9" customHeight="true" spans="1:6">
      <c r="A115" s="48">
        <v>2120201</v>
      </c>
      <c r="B115" s="10" t="s">
        <v>144</v>
      </c>
      <c r="C115" s="17">
        <v>53.01</v>
      </c>
      <c r="D115" s="47">
        <v>93.99764</v>
      </c>
      <c r="E115" s="47">
        <v>93.99764</v>
      </c>
      <c r="F115" s="46">
        <v>1</v>
      </c>
    </row>
    <row r="116" ht="19.9" customHeight="true" spans="1:6">
      <c r="A116" s="48">
        <v>21205</v>
      </c>
      <c r="B116" s="10" t="s">
        <v>145</v>
      </c>
      <c r="C116" s="17">
        <v>87.33</v>
      </c>
      <c r="D116" s="47">
        <v>87.33</v>
      </c>
      <c r="E116" s="47">
        <v>87.33</v>
      </c>
      <c r="F116" s="46">
        <v>1</v>
      </c>
    </row>
    <row r="117" ht="19.9" customHeight="true" spans="1:6">
      <c r="A117" s="48">
        <v>2120501</v>
      </c>
      <c r="B117" s="10" t="s">
        <v>145</v>
      </c>
      <c r="C117" s="17">
        <v>87.33</v>
      </c>
      <c r="D117" s="47">
        <v>87.33</v>
      </c>
      <c r="E117" s="47">
        <v>87.33</v>
      </c>
      <c r="F117" s="46">
        <v>1</v>
      </c>
    </row>
    <row r="118" ht="19.9" customHeight="true" spans="1:6">
      <c r="A118" s="48">
        <v>21299</v>
      </c>
      <c r="B118" s="10" t="s">
        <v>146</v>
      </c>
      <c r="C118" s="17">
        <v>141.1</v>
      </c>
      <c r="D118" s="47">
        <v>109.538785</v>
      </c>
      <c r="E118" s="47">
        <v>109.538785</v>
      </c>
      <c r="F118" s="46">
        <v>1</v>
      </c>
    </row>
    <row r="119" ht="19.9" customHeight="true" spans="1:6">
      <c r="A119" s="48">
        <v>2129999</v>
      </c>
      <c r="B119" s="10" t="s">
        <v>146</v>
      </c>
      <c r="C119" s="17">
        <v>141.1</v>
      </c>
      <c r="D119" s="47">
        <v>109.538785</v>
      </c>
      <c r="E119" s="47">
        <v>109.538785</v>
      </c>
      <c r="F119" s="46">
        <v>1</v>
      </c>
    </row>
    <row r="120" ht="19.9" customHeight="true" spans="1:6">
      <c r="A120" s="48">
        <v>213</v>
      </c>
      <c r="B120" s="10" t="s">
        <v>147</v>
      </c>
      <c r="C120" s="17">
        <v>5371.52</v>
      </c>
      <c r="D120" s="47">
        <v>7619.664894</v>
      </c>
      <c r="E120" s="47">
        <v>7619.664894</v>
      </c>
      <c r="F120" s="46">
        <v>1</v>
      </c>
    </row>
    <row r="121" ht="19.9" customHeight="true" spans="1:6">
      <c r="A121" s="48">
        <v>21301</v>
      </c>
      <c r="B121" s="10" t="s">
        <v>148</v>
      </c>
      <c r="C121" s="17">
        <v>508.77</v>
      </c>
      <c r="D121" s="47">
        <v>1578.542754</v>
      </c>
      <c r="E121" s="47">
        <v>1578.542754</v>
      </c>
      <c r="F121" s="46">
        <v>1</v>
      </c>
    </row>
    <row r="122" ht="19.9" customHeight="true" spans="1:6">
      <c r="A122" s="48">
        <v>2130104</v>
      </c>
      <c r="B122" s="10" t="s">
        <v>59</v>
      </c>
      <c r="C122" s="17">
        <v>385.96</v>
      </c>
      <c r="D122" s="47">
        <v>298.548472</v>
      </c>
      <c r="E122" s="47">
        <v>298.548472</v>
      </c>
      <c r="F122" s="46">
        <v>1</v>
      </c>
    </row>
    <row r="123" ht="19.9" customHeight="true" spans="1:6">
      <c r="A123" s="48">
        <v>2130106</v>
      </c>
      <c r="B123" s="10" t="s">
        <v>149</v>
      </c>
      <c r="C123" s="17">
        <v>2.39</v>
      </c>
      <c r="D123" s="47">
        <v>2.385</v>
      </c>
      <c r="E123" s="47">
        <v>2.385</v>
      </c>
      <c r="F123" s="46">
        <v>1</v>
      </c>
    </row>
    <row r="124" ht="19.9" customHeight="true" spans="1:6">
      <c r="A124" s="48">
        <v>2130112</v>
      </c>
      <c r="B124" s="10" t="s">
        <v>150</v>
      </c>
      <c r="C124" s="17"/>
      <c r="D124" s="47">
        <v>2.46078</v>
      </c>
      <c r="E124" s="47">
        <v>2.46078</v>
      </c>
      <c r="F124" s="46">
        <v>1</v>
      </c>
    </row>
    <row r="125" ht="19.9" customHeight="true" spans="1:6">
      <c r="A125" s="48">
        <v>2130122</v>
      </c>
      <c r="B125" s="10" t="s">
        <v>151</v>
      </c>
      <c r="C125" s="17">
        <v>26.67</v>
      </c>
      <c r="D125" s="47">
        <v>1201.52175</v>
      </c>
      <c r="E125" s="47">
        <v>1201.52175</v>
      </c>
      <c r="F125" s="46">
        <v>1</v>
      </c>
    </row>
    <row r="126" ht="19.9" customHeight="true" spans="1:6">
      <c r="A126" s="48">
        <v>2130124</v>
      </c>
      <c r="B126" s="10" t="s">
        <v>152</v>
      </c>
      <c r="C126" s="17"/>
      <c r="D126" s="47">
        <v>4.965</v>
      </c>
      <c r="E126" s="47">
        <v>4.965</v>
      </c>
      <c r="F126" s="46">
        <v>1</v>
      </c>
    </row>
    <row r="127" ht="19.9" customHeight="true" spans="1:6">
      <c r="A127" s="48">
        <v>2130135</v>
      </c>
      <c r="B127" s="10" t="s">
        <v>153</v>
      </c>
      <c r="C127" s="17">
        <v>31.7</v>
      </c>
      <c r="D127" s="47">
        <v>0</v>
      </c>
      <c r="E127" s="47">
        <v>0</v>
      </c>
      <c r="F127" s="46">
        <v>1</v>
      </c>
    </row>
    <row r="128" ht="19.9" customHeight="true" spans="1:6">
      <c r="A128" s="48">
        <v>2130153</v>
      </c>
      <c r="B128" s="10" t="s">
        <v>154</v>
      </c>
      <c r="C128" s="17">
        <v>19.85</v>
      </c>
      <c r="D128" s="47">
        <v>0</v>
      </c>
      <c r="E128" s="47">
        <v>0</v>
      </c>
      <c r="F128" s="46">
        <v>1</v>
      </c>
    </row>
    <row r="129" ht="19.9" customHeight="true" spans="1:6">
      <c r="A129" s="48">
        <v>2130199</v>
      </c>
      <c r="B129" s="10" t="s">
        <v>155</v>
      </c>
      <c r="C129" s="17">
        <v>42.2</v>
      </c>
      <c r="D129" s="47">
        <v>68.661752</v>
      </c>
      <c r="E129" s="47">
        <v>68.661752</v>
      </c>
      <c r="F129" s="46">
        <v>1</v>
      </c>
    </row>
    <row r="130" ht="19.9" customHeight="true" spans="1:6">
      <c r="A130" s="48">
        <v>21302</v>
      </c>
      <c r="B130" s="10" t="s">
        <v>156</v>
      </c>
      <c r="C130" s="17">
        <v>1619.5</v>
      </c>
      <c r="D130" s="47">
        <v>1479.887516</v>
      </c>
      <c r="E130" s="47">
        <v>1479.887516</v>
      </c>
      <c r="F130" s="46">
        <v>1</v>
      </c>
    </row>
    <row r="131" ht="19.9" customHeight="true" spans="1:6">
      <c r="A131" s="48">
        <v>2130205</v>
      </c>
      <c r="B131" s="10" t="s">
        <v>157</v>
      </c>
      <c r="C131" s="17">
        <v>0</v>
      </c>
      <c r="D131" s="47">
        <v>0</v>
      </c>
      <c r="E131" s="47">
        <v>0</v>
      </c>
      <c r="F131" s="46">
        <v>1</v>
      </c>
    </row>
    <row r="132" ht="19.9" customHeight="true" spans="1:6">
      <c r="A132" s="48">
        <v>2130207</v>
      </c>
      <c r="B132" s="10" t="s">
        <v>158</v>
      </c>
      <c r="C132" s="17">
        <v>539.01</v>
      </c>
      <c r="D132" s="47">
        <v>406.501816</v>
      </c>
      <c r="E132" s="47">
        <v>406.501816</v>
      </c>
      <c r="F132" s="46">
        <v>1</v>
      </c>
    </row>
    <row r="133" ht="19.9" customHeight="true" spans="1:6">
      <c r="A133" s="48">
        <v>2130209</v>
      </c>
      <c r="B133" s="10" t="s">
        <v>159</v>
      </c>
      <c r="C133" s="17">
        <v>1057.54</v>
      </c>
      <c r="D133" s="47">
        <v>1057.54</v>
      </c>
      <c r="E133" s="47">
        <v>1057.54</v>
      </c>
      <c r="F133" s="46">
        <v>1</v>
      </c>
    </row>
    <row r="134" ht="19.9" customHeight="true" spans="1:6">
      <c r="A134" s="48">
        <v>2130299</v>
      </c>
      <c r="B134" s="10" t="s">
        <v>160</v>
      </c>
      <c r="C134" s="17">
        <v>22.95</v>
      </c>
      <c r="D134" s="47">
        <v>15.8457</v>
      </c>
      <c r="E134" s="47">
        <v>15.8457</v>
      </c>
      <c r="F134" s="46">
        <v>1</v>
      </c>
    </row>
    <row r="135" ht="19.9" customHeight="true" spans="1:6">
      <c r="A135" s="48">
        <v>21303</v>
      </c>
      <c r="B135" s="10" t="s">
        <v>161</v>
      </c>
      <c r="C135" s="17">
        <v>1923.25</v>
      </c>
      <c r="D135" s="47">
        <v>3270.952274</v>
      </c>
      <c r="E135" s="47">
        <v>3270.952274</v>
      </c>
      <c r="F135" s="46">
        <v>1</v>
      </c>
    </row>
    <row r="136" ht="19.9" customHeight="true" spans="1:6">
      <c r="A136" s="48">
        <v>2130304</v>
      </c>
      <c r="B136" s="10" t="s">
        <v>162</v>
      </c>
      <c r="C136" s="17">
        <v>229.03</v>
      </c>
      <c r="D136" s="47">
        <v>180.171478</v>
      </c>
      <c r="E136" s="47">
        <v>180.171478</v>
      </c>
      <c r="F136" s="46">
        <v>1</v>
      </c>
    </row>
    <row r="137" ht="19.9" customHeight="true" spans="1:6">
      <c r="A137" s="48">
        <v>2130399</v>
      </c>
      <c r="B137" s="10" t="s">
        <v>163</v>
      </c>
      <c r="C137" s="17">
        <v>1694.22</v>
      </c>
      <c r="D137" s="47">
        <v>3090.780796</v>
      </c>
      <c r="E137" s="47">
        <v>3090.780796</v>
      </c>
      <c r="F137" s="46">
        <v>1</v>
      </c>
    </row>
    <row r="138" ht="19.9" customHeight="true" spans="1:6">
      <c r="A138" s="48">
        <v>21307</v>
      </c>
      <c r="B138" s="10" t="s">
        <v>164</v>
      </c>
      <c r="C138" s="17">
        <v>1285</v>
      </c>
      <c r="D138" s="47">
        <v>1258.88235</v>
      </c>
      <c r="E138" s="47">
        <v>1258.88235</v>
      </c>
      <c r="F138" s="46">
        <v>1</v>
      </c>
    </row>
    <row r="139" ht="19.9" customHeight="true" spans="1:6">
      <c r="A139" s="48">
        <v>2130701</v>
      </c>
      <c r="B139" s="10" t="s">
        <v>165</v>
      </c>
      <c r="C139" s="17"/>
      <c r="D139" s="47">
        <v>600</v>
      </c>
      <c r="E139" s="47">
        <v>600</v>
      </c>
      <c r="F139" s="46">
        <v>1</v>
      </c>
    </row>
    <row r="140" ht="19.9" customHeight="true" spans="1:6">
      <c r="A140" s="48">
        <v>2130705</v>
      </c>
      <c r="B140" s="10" t="s">
        <v>166</v>
      </c>
      <c r="C140" s="17">
        <v>685</v>
      </c>
      <c r="D140" s="47">
        <v>658.88235</v>
      </c>
      <c r="E140" s="47">
        <v>658.88235</v>
      </c>
      <c r="F140" s="46">
        <v>1</v>
      </c>
    </row>
    <row r="141" ht="19.9" customHeight="true" spans="1:6">
      <c r="A141" s="48">
        <v>2130707</v>
      </c>
      <c r="B141" s="10" t="s">
        <v>167</v>
      </c>
      <c r="C141" s="17">
        <v>600</v>
      </c>
      <c r="D141" s="47">
        <v>0</v>
      </c>
      <c r="E141" s="47">
        <v>0</v>
      </c>
      <c r="F141" s="46">
        <v>1</v>
      </c>
    </row>
    <row r="142" ht="19.9" customHeight="true" spans="1:6">
      <c r="A142" s="48">
        <v>21399</v>
      </c>
      <c r="B142" s="10" t="s">
        <v>168</v>
      </c>
      <c r="C142" s="17">
        <v>35</v>
      </c>
      <c r="D142" s="47">
        <v>31.4</v>
      </c>
      <c r="E142" s="47">
        <v>31.4</v>
      </c>
      <c r="F142" s="46">
        <v>1</v>
      </c>
    </row>
    <row r="143" ht="19.9" customHeight="true" spans="1:6">
      <c r="A143" s="48">
        <v>2139999</v>
      </c>
      <c r="B143" s="10" t="s">
        <v>168</v>
      </c>
      <c r="C143" s="17">
        <v>35</v>
      </c>
      <c r="D143" s="47">
        <v>31.4</v>
      </c>
      <c r="E143" s="47">
        <v>31.4</v>
      </c>
      <c r="F143" s="46">
        <v>1</v>
      </c>
    </row>
    <row r="144" ht="19.9" customHeight="true" spans="1:6">
      <c r="A144" s="48">
        <v>214</v>
      </c>
      <c r="B144" s="10" t="s">
        <v>169</v>
      </c>
      <c r="C144" s="17"/>
      <c r="D144" s="47">
        <v>123.7271</v>
      </c>
      <c r="E144" s="47">
        <v>123.7271</v>
      </c>
      <c r="F144" s="46">
        <v>1</v>
      </c>
    </row>
    <row r="145" ht="19.9" customHeight="true" spans="1:6">
      <c r="A145" s="48">
        <v>21401</v>
      </c>
      <c r="B145" s="10" t="s">
        <v>170</v>
      </c>
      <c r="C145" s="17"/>
      <c r="D145" s="47">
        <v>123.7271</v>
      </c>
      <c r="E145" s="47">
        <v>123.7271</v>
      </c>
      <c r="F145" s="46">
        <v>1</v>
      </c>
    </row>
    <row r="146" ht="19.9" customHeight="true" spans="1:6">
      <c r="A146" s="48">
        <v>2140106</v>
      </c>
      <c r="B146" s="10" t="s">
        <v>171</v>
      </c>
      <c r="C146" s="17"/>
      <c r="D146" s="47">
        <v>123.7271</v>
      </c>
      <c r="E146" s="47">
        <v>123.7271</v>
      </c>
      <c r="F146" s="46">
        <v>1</v>
      </c>
    </row>
    <row r="147" ht="19.9" customHeight="true" spans="1:6">
      <c r="A147" s="48">
        <v>215</v>
      </c>
      <c r="B147" s="10" t="s">
        <v>172</v>
      </c>
      <c r="C147" s="17">
        <v>4614.38</v>
      </c>
      <c r="D147" s="47">
        <v>5696.75481</v>
      </c>
      <c r="E147" s="47">
        <v>5696.75481</v>
      </c>
      <c r="F147" s="46">
        <v>1</v>
      </c>
    </row>
    <row r="148" ht="19.9" customHeight="true" spans="1:6">
      <c r="A148" s="48">
        <v>21508</v>
      </c>
      <c r="B148" s="10" t="s">
        <v>173</v>
      </c>
      <c r="C148" s="17">
        <v>4614.38</v>
      </c>
      <c r="D148" s="47">
        <v>5696.75481</v>
      </c>
      <c r="E148" s="47">
        <v>5696.75481</v>
      </c>
      <c r="F148" s="46">
        <v>1</v>
      </c>
    </row>
    <row r="149" ht="19.9" customHeight="true" spans="1:6">
      <c r="A149" s="48">
        <v>2150899</v>
      </c>
      <c r="B149" s="10" t="s">
        <v>174</v>
      </c>
      <c r="C149" s="17">
        <v>4614.38</v>
      </c>
      <c r="D149" s="47">
        <v>5696.75481</v>
      </c>
      <c r="E149" s="47">
        <v>5696.75481</v>
      </c>
      <c r="F149" s="46">
        <v>1</v>
      </c>
    </row>
    <row r="150" ht="19.9" customHeight="true" spans="1:6">
      <c r="A150" s="48">
        <v>216</v>
      </c>
      <c r="B150" s="10" t="s">
        <v>175</v>
      </c>
      <c r="C150" s="17">
        <v>500</v>
      </c>
      <c r="D150" s="47">
        <v>500</v>
      </c>
      <c r="E150" s="47">
        <v>500</v>
      </c>
      <c r="F150" s="46">
        <v>1</v>
      </c>
    </row>
    <row r="151" ht="19.9" customHeight="true" spans="1:6">
      <c r="A151" s="48">
        <v>21602</v>
      </c>
      <c r="B151" s="10" t="s">
        <v>176</v>
      </c>
      <c r="C151" s="17">
        <v>500</v>
      </c>
      <c r="D151" s="47">
        <v>500</v>
      </c>
      <c r="E151" s="47">
        <v>500</v>
      </c>
      <c r="F151" s="46">
        <v>1</v>
      </c>
    </row>
    <row r="152" ht="19.9" customHeight="true" spans="1:6">
      <c r="A152" s="48">
        <v>2160299</v>
      </c>
      <c r="B152" s="10" t="s">
        <v>177</v>
      </c>
      <c r="C152" s="17">
        <v>500</v>
      </c>
      <c r="D152" s="47">
        <v>500</v>
      </c>
      <c r="E152" s="47">
        <v>500</v>
      </c>
      <c r="F152" s="46">
        <v>1</v>
      </c>
    </row>
    <row r="153" ht="19.9" customHeight="true" spans="1:6">
      <c r="A153" s="48">
        <v>219</v>
      </c>
      <c r="B153" s="10" t="s">
        <v>178</v>
      </c>
      <c r="C153" s="17">
        <v>0</v>
      </c>
      <c r="D153" s="47">
        <v>11.5874</v>
      </c>
      <c r="E153" s="47">
        <v>11.5874</v>
      </c>
      <c r="F153" s="46">
        <v>1</v>
      </c>
    </row>
    <row r="154" ht="19.9" customHeight="true" spans="1:6">
      <c r="A154" s="48">
        <v>21901</v>
      </c>
      <c r="B154" s="10" t="s">
        <v>179</v>
      </c>
      <c r="C154" s="17">
        <v>0</v>
      </c>
      <c r="D154" s="47">
        <v>11.5874</v>
      </c>
      <c r="E154" s="47">
        <v>11.5874</v>
      </c>
      <c r="F154" s="46">
        <v>1</v>
      </c>
    </row>
    <row r="155" ht="19.9" customHeight="true" spans="1:6">
      <c r="A155" s="48">
        <v>2190100</v>
      </c>
      <c r="B155" s="10" t="s">
        <v>179</v>
      </c>
      <c r="C155" s="17">
        <v>0</v>
      </c>
      <c r="D155" s="47">
        <v>11.5874</v>
      </c>
      <c r="E155" s="47">
        <v>11.5874</v>
      </c>
      <c r="F155" s="46">
        <v>1</v>
      </c>
    </row>
    <row r="156" ht="19.9" customHeight="true" spans="1:6">
      <c r="A156" s="48">
        <v>221</v>
      </c>
      <c r="B156" s="10" t="s">
        <v>180</v>
      </c>
      <c r="C156" s="17">
        <v>626.5</v>
      </c>
      <c r="D156" s="47">
        <v>525.4393</v>
      </c>
      <c r="E156" s="47">
        <v>525.4393</v>
      </c>
      <c r="F156" s="46">
        <v>1</v>
      </c>
    </row>
    <row r="157" ht="19.9" customHeight="true" spans="1:6">
      <c r="A157" s="48">
        <v>22102</v>
      </c>
      <c r="B157" s="10" t="s">
        <v>181</v>
      </c>
      <c r="C157" s="17">
        <v>626.5</v>
      </c>
      <c r="D157" s="47">
        <v>525.4393</v>
      </c>
      <c r="E157" s="47">
        <v>525.4393</v>
      </c>
      <c r="F157" s="46">
        <v>1</v>
      </c>
    </row>
    <row r="158" ht="19.9" customHeight="true" spans="1:6">
      <c r="A158" s="48">
        <v>2210201</v>
      </c>
      <c r="B158" s="49" t="s">
        <v>182</v>
      </c>
      <c r="C158" s="17">
        <v>354.5</v>
      </c>
      <c r="D158" s="50">
        <v>300.6793</v>
      </c>
      <c r="E158" s="47">
        <v>300.6793</v>
      </c>
      <c r="F158" s="46">
        <v>1</v>
      </c>
    </row>
    <row r="159" ht="19.9" customHeight="true" spans="1:6">
      <c r="A159" s="51">
        <v>2210203</v>
      </c>
      <c r="B159" s="52" t="s">
        <v>183</v>
      </c>
      <c r="C159" s="17">
        <v>272</v>
      </c>
      <c r="D159" s="53">
        <v>224.76</v>
      </c>
      <c r="E159" s="57">
        <v>224.76</v>
      </c>
      <c r="F159" s="46">
        <v>1</v>
      </c>
    </row>
    <row r="160" ht="19.9" customHeight="true" spans="1:6">
      <c r="A160" s="51">
        <v>222</v>
      </c>
      <c r="B160" s="52" t="s">
        <v>184</v>
      </c>
      <c r="C160" s="17">
        <v>0</v>
      </c>
      <c r="D160" s="53">
        <v>20.436462</v>
      </c>
      <c r="E160" s="57">
        <v>20.436462</v>
      </c>
      <c r="F160" s="46">
        <v>1</v>
      </c>
    </row>
    <row r="161" ht="19.9" customHeight="true" spans="1:6">
      <c r="A161" s="51">
        <v>22204</v>
      </c>
      <c r="B161" s="52" t="s">
        <v>185</v>
      </c>
      <c r="C161" s="17">
        <v>0</v>
      </c>
      <c r="D161" s="53">
        <v>20.436462</v>
      </c>
      <c r="E161" s="57">
        <v>20.436462</v>
      </c>
      <c r="F161" s="46">
        <v>1</v>
      </c>
    </row>
    <row r="162" ht="19.9" customHeight="true" spans="1:6">
      <c r="A162" s="51">
        <v>2220401</v>
      </c>
      <c r="B162" s="52" t="s">
        <v>186</v>
      </c>
      <c r="C162" s="17">
        <v>0</v>
      </c>
      <c r="D162" s="53">
        <v>20.436462</v>
      </c>
      <c r="E162" s="57">
        <v>20.436462</v>
      </c>
      <c r="F162" s="46">
        <v>1</v>
      </c>
    </row>
    <row r="163" ht="19.9" customHeight="true" spans="1:6">
      <c r="A163" s="54"/>
      <c r="B163" s="55" t="s">
        <v>187</v>
      </c>
      <c r="C163" s="17">
        <v>30457.43</v>
      </c>
      <c r="D163" s="56">
        <v>32270.84</v>
      </c>
      <c r="E163" s="58">
        <v>32270.84</v>
      </c>
      <c r="F163" s="46">
        <v>1</v>
      </c>
    </row>
    <row r="164" ht="19.9" customHeight="true" spans="1:6">
      <c r="A164" s="54"/>
      <c r="B164" s="55" t="s">
        <v>188</v>
      </c>
      <c r="C164" s="17">
        <v>0</v>
      </c>
      <c r="D164" s="56">
        <v>0</v>
      </c>
      <c r="E164" s="58">
        <v>0</v>
      </c>
      <c r="F164" s="46">
        <v>1</v>
      </c>
    </row>
    <row r="165" ht="19.9" customHeight="true" spans="1:6">
      <c r="A165" s="54"/>
      <c r="B165" s="55" t="s">
        <v>189</v>
      </c>
      <c r="C165" s="17">
        <v>0</v>
      </c>
      <c r="D165" s="56">
        <v>120.46</v>
      </c>
      <c r="E165" s="56">
        <v>120.46</v>
      </c>
      <c r="F165" s="46">
        <v>1</v>
      </c>
    </row>
    <row r="166" ht="19.9" customHeight="true" spans="1:6">
      <c r="A166" s="54"/>
      <c r="B166" s="55" t="s">
        <v>190</v>
      </c>
      <c r="C166" s="17">
        <v>0</v>
      </c>
      <c r="D166" s="56">
        <v>5944.88</v>
      </c>
      <c r="E166" s="56">
        <v>5944.88</v>
      </c>
      <c r="F166" s="46">
        <v>1</v>
      </c>
    </row>
    <row r="167" ht="19.9" customHeight="true" spans="1:6">
      <c r="A167" s="54"/>
      <c r="B167" s="55" t="s">
        <v>191</v>
      </c>
      <c r="C167" s="17">
        <v>0</v>
      </c>
      <c r="D167" s="56">
        <v>4616.32</v>
      </c>
      <c r="E167" s="56">
        <v>4616.32</v>
      </c>
      <c r="F167" s="46">
        <v>1</v>
      </c>
    </row>
    <row r="168" ht="19.9" customHeight="true" spans="1:6">
      <c r="A168" s="54"/>
      <c r="B168" s="55" t="s">
        <v>39</v>
      </c>
      <c r="C168" s="56">
        <f>SUM(C163:C167)</f>
        <v>30457.43</v>
      </c>
      <c r="D168" s="56">
        <f>SUM(D163:D167)</f>
        <v>42952.5</v>
      </c>
      <c r="E168" s="56">
        <f>SUM(E163:E167)</f>
        <v>42952.5</v>
      </c>
      <c r="F168" s="46">
        <v>1</v>
      </c>
    </row>
  </sheetData>
  <mergeCells count="1">
    <mergeCell ref="A1:F1"/>
  </mergeCells>
  <pageMargins left="0.751388888888889" right="0.751388888888889" top="0.271527777777778" bottom="0.271527777777778" header="0" footer="0"/>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opLeftCell="A16" workbookViewId="0">
      <selection activeCell="F10" sqref="F10"/>
    </sheetView>
  </sheetViews>
  <sheetFormatPr defaultColWidth="10" defaultRowHeight="13.5" outlineLevelCol="5"/>
  <cols>
    <col min="1" max="1" width="25.5" customWidth="true"/>
    <col min="2" max="5" width="14.25" customWidth="true"/>
    <col min="6" max="6" width="58" customWidth="true"/>
    <col min="7" max="7" width="9.76666666666667" customWidth="true"/>
  </cols>
  <sheetData>
    <row r="1" ht="37" customHeight="true" spans="1:5">
      <c r="A1" s="1" t="s">
        <v>4</v>
      </c>
      <c r="B1" s="1"/>
      <c r="C1" s="1"/>
      <c r="D1" s="1"/>
      <c r="E1" s="1"/>
    </row>
    <row r="2" ht="19.9" customHeight="true" spans="1:5">
      <c r="A2" s="5"/>
      <c r="B2" s="5"/>
      <c r="C2" s="5"/>
      <c r="D2" s="6"/>
      <c r="E2" s="6" t="s">
        <v>28</v>
      </c>
    </row>
    <row r="3" ht="33.15" customHeight="true" spans="1:6">
      <c r="A3" s="7" t="s">
        <v>41</v>
      </c>
      <c r="B3" s="7" t="s">
        <v>30</v>
      </c>
      <c r="C3" s="7" t="s">
        <v>31</v>
      </c>
      <c r="D3" s="7" t="s">
        <v>32</v>
      </c>
      <c r="E3" s="7" t="s">
        <v>33</v>
      </c>
      <c r="F3" s="7" t="s">
        <v>192</v>
      </c>
    </row>
    <row r="4" ht="25.6" customHeight="true" spans="1:6">
      <c r="A4" s="25" t="s">
        <v>193</v>
      </c>
      <c r="B4" s="17">
        <v>2398.74</v>
      </c>
      <c r="C4" s="17">
        <v>1889.07</v>
      </c>
      <c r="D4" s="17">
        <v>1889.07</v>
      </c>
      <c r="E4" s="46">
        <v>1</v>
      </c>
      <c r="F4" s="11" t="s">
        <v>194</v>
      </c>
    </row>
    <row r="5" ht="25.6" customHeight="true" spans="1:6">
      <c r="A5" s="21" t="s">
        <v>195</v>
      </c>
      <c r="B5" s="17">
        <v>1799.9</v>
      </c>
      <c r="C5" s="17">
        <v>1369.21</v>
      </c>
      <c r="D5" s="17">
        <v>1369.21</v>
      </c>
      <c r="E5" s="46">
        <v>1</v>
      </c>
      <c r="F5" s="11" t="s">
        <v>196</v>
      </c>
    </row>
    <row r="6" ht="25.6" customHeight="true" spans="1:6">
      <c r="A6" s="21" t="s">
        <v>197</v>
      </c>
      <c r="B6" s="17">
        <v>271.84</v>
      </c>
      <c r="C6" s="17">
        <v>243.35</v>
      </c>
      <c r="D6" s="17">
        <v>243.35</v>
      </c>
      <c r="E6" s="46">
        <v>1</v>
      </c>
      <c r="F6" s="11" t="s">
        <v>198</v>
      </c>
    </row>
    <row r="7" ht="25.6" customHeight="true" spans="1:6">
      <c r="A7" s="21" t="s">
        <v>199</v>
      </c>
      <c r="B7" s="17">
        <v>230</v>
      </c>
      <c r="C7" s="17">
        <v>191.87</v>
      </c>
      <c r="D7" s="17">
        <v>191.87</v>
      </c>
      <c r="E7" s="46">
        <v>1</v>
      </c>
      <c r="F7" s="11" t="s">
        <v>200</v>
      </c>
    </row>
    <row r="8" ht="25.6" customHeight="true" spans="1:6">
      <c r="A8" s="21" t="s">
        <v>201</v>
      </c>
      <c r="B8" s="17">
        <v>97</v>
      </c>
      <c r="C8" s="17">
        <v>84.64</v>
      </c>
      <c r="D8" s="17">
        <v>84.64</v>
      </c>
      <c r="E8" s="46">
        <v>1</v>
      </c>
      <c r="F8" s="11" t="s">
        <v>202</v>
      </c>
    </row>
    <row r="9" ht="25.6" customHeight="true" spans="1:6">
      <c r="A9" s="25" t="s">
        <v>203</v>
      </c>
      <c r="B9" s="17">
        <f>B10+B11+B12+B13+B14+B15+B16+B17+B18+B19</f>
        <v>412.49</v>
      </c>
      <c r="C9" s="17">
        <v>256.02</v>
      </c>
      <c r="D9" s="17">
        <v>256.02</v>
      </c>
      <c r="E9" s="46">
        <v>1</v>
      </c>
      <c r="F9" s="11" t="s">
        <v>204</v>
      </c>
    </row>
    <row r="10" ht="25.6" customHeight="true" spans="1:6">
      <c r="A10" s="21" t="s">
        <v>205</v>
      </c>
      <c r="B10" s="17">
        <v>297.55</v>
      </c>
      <c r="C10" s="17">
        <v>190.68</v>
      </c>
      <c r="D10" s="17">
        <v>190.68</v>
      </c>
      <c r="E10" s="46">
        <v>1</v>
      </c>
      <c r="F10" s="11" t="s">
        <v>206</v>
      </c>
    </row>
    <row r="11" ht="25.6" customHeight="true" spans="1:6">
      <c r="A11" s="21" t="s">
        <v>207</v>
      </c>
      <c r="B11" s="17">
        <v>36.1</v>
      </c>
      <c r="C11" s="17">
        <v>0</v>
      </c>
      <c r="D11" s="17">
        <v>0</v>
      </c>
      <c r="E11" s="46">
        <v>1</v>
      </c>
      <c r="F11" s="11" t="s">
        <v>208</v>
      </c>
    </row>
    <row r="12" ht="25.6" customHeight="true" spans="1:6">
      <c r="A12" s="21" t="s">
        <v>209</v>
      </c>
      <c r="B12" s="17">
        <v>2</v>
      </c>
      <c r="C12" s="17">
        <v>0</v>
      </c>
      <c r="D12" s="17">
        <v>0</v>
      </c>
      <c r="E12" s="46">
        <v>1</v>
      </c>
      <c r="F12" s="11" t="s">
        <v>210</v>
      </c>
    </row>
    <row r="13" ht="25.6" customHeight="true" spans="1:6">
      <c r="A13" s="21" t="s">
        <v>211</v>
      </c>
      <c r="B13" s="17">
        <v>0</v>
      </c>
      <c r="C13" s="17">
        <v>0</v>
      </c>
      <c r="D13" s="17">
        <v>0</v>
      </c>
      <c r="E13" s="46">
        <v>1</v>
      </c>
      <c r="F13" s="11" t="s">
        <v>212</v>
      </c>
    </row>
    <row r="14" ht="25.6" customHeight="true" spans="1:6">
      <c r="A14" s="21" t="s">
        <v>213</v>
      </c>
      <c r="B14" s="17">
        <v>10.9</v>
      </c>
      <c r="C14" s="17">
        <v>10.9</v>
      </c>
      <c r="D14" s="17">
        <v>10.9</v>
      </c>
      <c r="E14" s="46">
        <v>1</v>
      </c>
      <c r="F14" s="11" t="s">
        <v>214</v>
      </c>
    </row>
    <row r="15" ht="25.6" customHeight="true" spans="1:6">
      <c r="A15" s="21" t="s">
        <v>215</v>
      </c>
      <c r="B15" s="17">
        <v>30</v>
      </c>
      <c r="C15" s="17">
        <v>28.41</v>
      </c>
      <c r="D15" s="17">
        <v>28.41</v>
      </c>
      <c r="E15" s="46">
        <v>1</v>
      </c>
      <c r="F15" s="11" t="s">
        <v>216</v>
      </c>
    </row>
    <row r="16" ht="25.6" customHeight="true" spans="1:6">
      <c r="A16" s="21" t="s">
        <v>217</v>
      </c>
      <c r="B16" s="17">
        <v>0</v>
      </c>
      <c r="C16" s="17">
        <v>0</v>
      </c>
      <c r="D16" s="17">
        <v>0</v>
      </c>
      <c r="E16" s="46">
        <v>1</v>
      </c>
      <c r="F16" s="11" t="s">
        <v>218</v>
      </c>
    </row>
    <row r="17" ht="25.6" customHeight="true" spans="1:6">
      <c r="A17" s="21" t="s">
        <v>219</v>
      </c>
      <c r="B17" s="17">
        <v>5</v>
      </c>
      <c r="C17" s="17">
        <v>2.85</v>
      </c>
      <c r="D17" s="17">
        <v>2.85</v>
      </c>
      <c r="E17" s="46">
        <v>1</v>
      </c>
      <c r="F17" s="11" t="s">
        <v>220</v>
      </c>
    </row>
    <row r="18" ht="25.6" customHeight="true" spans="1:6">
      <c r="A18" s="21" t="s">
        <v>221</v>
      </c>
      <c r="B18" s="17">
        <v>30.94</v>
      </c>
      <c r="C18" s="17">
        <v>23.17</v>
      </c>
      <c r="D18" s="17">
        <v>23.17</v>
      </c>
      <c r="E18" s="46">
        <v>1</v>
      </c>
      <c r="F18" s="11" t="s">
        <v>222</v>
      </c>
    </row>
    <row r="19" ht="25.6" customHeight="true" spans="1:6">
      <c r="A19" s="21" t="s">
        <v>223</v>
      </c>
      <c r="B19" s="17">
        <v>0</v>
      </c>
      <c r="C19" s="17">
        <v>0</v>
      </c>
      <c r="D19" s="17">
        <v>0</v>
      </c>
      <c r="E19" s="46">
        <v>1</v>
      </c>
      <c r="F19" s="11" t="s">
        <v>224</v>
      </c>
    </row>
    <row r="20" ht="25.6" customHeight="true" spans="1:6">
      <c r="A20" s="25" t="s">
        <v>225</v>
      </c>
      <c r="B20" s="17">
        <v>0</v>
      </c>
      <c r="C20" s="17">
        <v>5.07</v>
      </c>
      <c r="D20" s="17">
        <v>5.07</v>
      </c>
      <c r="E20" s="46">
        <v>1</v>
      </c>
      <c r="F20" s="11" t="s">
        <v>226</v>
      </c>
    </row>
    <row r="21" ht="25.6" customHeight="true" spans="1:6">
      <c r="A21" s="21" t="s">
        <v>227</v>
      </c>
      <c r="B21" s="17">
        <v>0</v>
      </c>
      <c r="C21" s="17">
        <v>5.07</v>
      </c>
      <c r="D21" s="17">
        <v>5.07</v>
      </c>
      <c r="E21" s="46">
        <v>1</v>
      </c>
      <c r="F21" s="11" t="s">
        <v>228</v>
      </c>
    </row>
    <row r="22" ht="25.6" customHeight="true" spans="1:6">
      <c r="A22" s="21" t="s">
        <v>229</v>
      </c>
      <c r="B22" s="17">
        <v>0</v>
      </c>
      <c r="C22" s="17">
        <v>0</v>
      </c>
      <c r="D22" s="17">
        <v>0</v>
      </c>
      <c r="E22" s="46">
        <v>1</v>
      </c>
      <c r="F22" s="11" t="s">
        <v>230</v>
      </c>
    </row>
    <row r="23" ht="25.6" customHeight="true" spans="1:6">
      <c r="A23" s="25" t="s">
        <v>231</v>
      </c>
      <c r="B23" s="17">
        <f>B24+B25</f>
        <v>2444.8</v>
      </c>
      <c r="C23" s="17">
        <v>2444.8</v>
      </c>
      <c r="D23" s="17">
        <v>2444.8</v>
      </c>
      <c r="E23" s="46">
        <v>1</v>
      </c>
      <c r="F23" s="11" t="s">
        <v>232</v>
      </c>
    </row>
    <row r="24" ht="25.6" customHeight="true" spans="1:6">
      <c r="A24" s="21" t="s">
        <v>233</v>
      </c>
      <c r="B24" s="17">
        <v>2300.23</v>
      </c>
      <c r="C24" s="17">
        <v>2300.23</v>
      </c>
      <c r="D24" s="17">
        <v>2300.23</v>
      </c>
      <c r="E24" s="46">
        <v>1</v>
      </c>
      <c r="F24" s="11" t="s">
        <v>234</v>
      </c>
    </row>
    <row r="25" ht="25.6" customHeight="true" spans="1:6">
      <c r="A25" s="21" t="s">
        <v>235</v>
      </c>
      <c r="B25" s="17">
        <v>144.57</v>
      </c>
      <c r="C25" s="17">
        <v>144.57</v>
      </c>
      <c r="D25" s="17">
        <v>144.57</v>
      </c>
      <c r="E25" s="46">
        <v>1</v>
      </c>
      <c r="F25" s="11" t="s">
        <v>236</v>
      </c>
    </row>
    <row r="26" ht="25.6" customHeight="true" spans="1:6">
      <c r="A26" s="25" t="s">
        <v>237</v>
      </c>
      <c r="B26" s="17">
        <v>5.07</v>
      </c>
      <c r="C26" s="17">
        <v>5.07</v>
      </c>
      <c r="D26" s="17">
        <v>5.07</v>
      </c>
      <c r="E26" s="46">
        <v>1</v>
      </c>
      <c r="F26" s="11" t="s">
        <v>238</v>
      </c>
    </row>
    <row r="27" ht="25.6" customHeight="true" spans="1:6">
      <c r="A27" s="21" t="s">
        <v>239</v>
      </c>
      <c r="B27" s="17">
        <v>5.07</v>
      </c>
      <c r="C27" s="17">
        <v>5.07</v>
      </c>
      <c r="D27" s="17">
        <v>5.07</v>
      </c>
      <c r="E27" s="46">
        <v>1</v>
      </c>
      <c r="F27" s="11" t="s">
        <v>240</v>
      </c>
    </row>
    <row r="28" ht="25.6" customHeight="true" spans="1:6">
      <c r="A28" s="25" t="s">
        <v>241</v>
      </c>
      <c r="B28" s="17">
        <v>105.62</v>
      </c>
      <c r="C28" s="17">
        <v>105.62</v>
      </c>
      <c r="D28" s="17">
        <v>105.62</v>
      </c>
      <c r="E28" s="46">
        <v>1</v>
      </c>
      <c r="F28" s="11" t="s">
        <v>242</v>
      </c>
    </row>
    <row r="29" ht="25.6" customHeight="true" spans="1:6">
      <c r="A29" s="21" t="s">
        <v>243</v>
      </c>
      <c r="B29" s="17">
        <v>0</v>
      </c>
      <c r="C29" s="17">
        <v>0</v>
      </c>
      <c r="D29" s="17">
        <v>0</v>
      </c>
      <c r="E29" s="46">
        <v>1</v>
      </c>
      <c r="F29" s="11" t="s">
        <v>244</v>
      </c>
    </row>
    <row r="30" ht="25.6" customHeight="true" spans="1:6">
      <c r="A30" s="25" t="s">
        <v>245</v>
      </c>
      <c r="B30" s="17">
        <f>B4+B9+B20+B23+B26+B28</f>
        <v>5366.72</v>
      </c>
      <c r="C30" s="17">
        <v>4705.64</v>
      </c>
      <c r="D30" s="17">
        <v>4705.64</v>
      </c>
      <c r="E30" s="46">
        <v>1</v>
      </c>
      <c r="F30" s="11"/>
    </row>
    <row r="31" ht="31.3" customHeight="true" spans="1:6">
      <c r="A31" s="20" t="s">
        <v>246</v>
      </c>
      <c r="B31" s="20"/>
      <c r="C31" s="20"/>
      <c r="D31" s="20"/>
      <c r="E31" s="20"/>
      <c r="F31" s="20"/>
    </row>
  </sheetData>
  <mergeCells count="2">
    <mergeCell ref="A1:E1"/>
    <mergeCell ref="A31:F31"/>
  </mergeCells>
  <pageMargins left="0.75" right="0.75" top="0.270000010728836" bottom="0.270000010728836" header="0" footer="0"/>
  <pageSetup paperSize="9" scale="85"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E7" sqref="E7"/>
    </sheetView>
  </sheetViews>
  <sheetFormatPr defaultColWidth="10" defaultRowHeight="13.5" outlineLevelCol="4"/>
  <cols>
    <col min="1" max="1" width="40.1666666666667" customWidth="true"/>
    <col min="2" max="5" width="19.4916666666667" customWidth="true"/>
    <col min="6" max="6" width="9.76666666666667" customWidth="true"/>
  </cols>
  <sheetData>
    <row r="1" ht="37" customHeight="true" spans="1:5">
      <c r="A1" s="1" t="s">
        <v>5</v>
      </c>
      <c r="B1" s="1"/>
      <c r="C1" s="1"/>
      <c r="D1" s="1"/>
      <c r="E1" s="1"/>
    </row>
    <row r="2" ht="19.9" customHeight="true" spans="1:5">
      <c r="A2" s="5"/>
      <c r="B2" s="5"/>
      <c r="C2" s="5"/>
      <c r="D2" s="6"/>
      <c r="E2" s="6" t="s">
        <v>28</v>
      </c>
    </row>
    <row r="3" ht="33.15" customHeight="true" spans="1:5">
      <c r="A3" s="7" t="s">
        <v>247</v>
      </c>
      <c r="B3" s="7" t="s">
        <v>30</v>
      </c>
      <c r="C3" s="7" t="s">
        <v>31</v>
      </c>
      <c r="D3" s="7" t="s">
        <v>32</v>
      </c>
      <c r="E3" s="7" t="s">
        <v>33</v>
      </c>
    </row>
    <row r="4" ht="25.6" customHeight="true" spans="1:5">
      <c r="A4" s="21" t="s">
        <v>248</v>
      </c>
      <c r="B4" s="17">
        <v>0</v>
      </c>
      <c r="C4" s="17">
        <v>8485.04</v>
      </c>
      <c r="D4" s="17">
        <v>8485.04</v>
      </c>
      <c r="E4" s="46">
        <v>1</v>
      </c>
    </row>
    <row r="5" ht="25.6" customHeight="true" spans="1:5">
      <c r="A5" s="21" t="s">
        <v>249</v>
      </c>
      <c r="B5" s="17">
        <v>1310.8</v>
      </c>
      <c r="C5" s="17">
        <v>1310.8</v>
      </c>
      <c r="D5" s="17">
        <v>1310.8</v>
      </c>
      <c r="E5" s="46">
        <v>1</v>
      </c>
    </row>
    <row r="6" ht="25.6" customHeight="true" spans="1:5">
      <c r="A6" s="21"/>
      <c r="B6" s="17"/>
      <c r="C6" s="17"/>
      <c r="D6" s="10"/>
      <c r="E6" s="10"/>
    </row>
    <row r="7" ht="25.6" customHeight="true" spans="1:5">
      <c r="A7" s="21"/>
      <c r="B7" s="17"/>
      <c r="C7" s="17"/>
      <c r="D7" s="10"/>
      <c r="E7" s="10"/>
    </row>
    <row r="8" ht="25.6" customHeight="true" spans="1:5">
      <c r="A8" s="21"/>
      <c r="B8" s="17"/>
      <c r="C8" s="17"/>
      <c r="D8" s="10"/>
      <c r="E8" s="10"/>
    </row>
    <row r="9" ht="25.6" customHeight="true" spans="1:5">
      <c r="A9" s="25" t="s">
        <v>250</v>
      </c>
      <c r="B9" s="17">
        <v>1310.8</v>
      </c>
      <c r="C9" s="17">
        <f>C4+C5</f>
        <v>9795.84</v>
      </c>
      <c r="D9" s="17">
        <f>D4+D5</f>
        <v>9795.84</v>
      </c>
      <c r="E9" s="46">
        <v>1</v>
      </c>
    </row>
  </sheetData>
  <mergeCells count="1">
    <mergeCell ref="A1:E1"/>
  </mergeCells>
  <pageMargins left="0.75" right="0.75" top="0.270000010728836" bottom="0.270000010728836"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E26" sqref="E26"/>
    </sheetView>
  </sheetViews>
  <sheetFormatPr defaultColWidth="10" defaultRowHeight="13.5" outlineLevelCol="5"/>
  <cols>
    <col min="1" max="1" width="12.35" customWidth="true"/>
    <col min="2" max="2" width="46.8166666666667" customWidth="true"/>
    <col min="3" max="6" width="18" customWidth="true"/>
    <col min="7" max="7" width="9.76666666666667" customWidth="true"/>
  </cols>
  <sheetData>
    <row r="1" ht="37" customHeight="true" spans="1:6">
      <c r="A1" s="1" t="s">
        <v>6</v>
      </c>
      <c r="B1" s="1"/>
      <c r="C1" s="1"/>
      <c r="D1" s="1"/>
      <c r="E1" s="1"/>
      <c r="F1" s="1"/>
    </row>
    <row r="2" ht="19.9" customHeight="true" spans="1:6">
      <c r="A2" s="3"/>
      <c r="B2" s="3"/>
      <c r="C2" s="5"/>
      <c r="D2" s="6"/>
      <c r="F2" s="6" t="s">
        <v>28</v>
      </c>
    </row>
    <row r="3" ht="33.15" customHeight="true" spans="1:6">
      <c r="A3" s="7" t="s">
        <v>40</v>
      </c>
      <c r="B3" s="7" t="s">
        <v>251</v>
      </c>
      <c r="C3" s="7" t="s">
        <v>30</v>
      </c>
      <c r="D3" s="7" t="s">
        <v>31</v>
      </c>
      <c r="E3" s="7" t="s">
        <v>32</v>
      </c>
      <c r="F3" s="7" t="s">
        <v>33</v>
      </c>
    </row>
    <row r="4" ht="19.9" customHeight="true" spans="1:6">
      <c r="A4" s="21" t="s">
        <v>252</v>
      </c>
      <c r="B4" s="21" t="s">
        <v>76</v>
      </c>
      <c r="C4" s="44">
        <v>0</v>
      </c>
      <c r="D4" s="44">
        <v>3.12</v>
      </c>
      <c r="E4" s="44">
        <v>3.12</v>
      </c>
      <c r="F4" s="46">
        <v>1</v>
      </c>
    </row>
    <row r="5" ht="19.9" customHeight="true" spans="1:6">
      <c r="A5" s="21" t="s">
        <v>253</v>
      </c>
      <c r="B5" s="21" t="s">
        <v>254</v>
      </c>
      <c r="C5" s="44">
        <v>0</v>
      </c>
      <c r="D5" s="44">
        <v>3.12</v>
      </c>
      <c r="E5" s="44">
        <v>3.12</v>
      </c>
      <c r="F5" s="46">
        <v>1</v>
      </c>
    </row>
    <row r="6" ht="19.9" customHeight="true" spans="1:6">
      <c r="A6" s="21" t="s">
        <v>255</v>
      </c>
      <c r="B6" s="21" t="s">
        <v>256</v>
      </c>
      <c r="C6" s="44">
        <v>0</v>
      </c>
      <c r="D6" s="44">
        <v>3.12</v>
      </c>
      <c r="E6" s="44">
        <v>3.12</v>
      </c>
      <c r="F6" s="46">
        <v>1</v>
      </c>
    </row>
    <row r="7" ht="19.9" customHeight="true" spans="1:6">
      <c r="A7" s="21" t="s">
        <v>257</v>
      </c>
      <c r="B7" s="21" t="s">
        <v>140</v>
      </c>
      <c r="C7" s="44">
        <v>1277.8</v>
      </c>
      <c r="D7" s="44">
        <v>3608.64844</v>
      </c>
      <c r="E7" s="44">
        <v>3608.64844</v>
      </c>
      <c r="F7" s="46">
        <v>1</v>
      </c>
    </row>
    <row r="8" ht="19.9" customHeight="true" spans="1:6">
      <c r="A8" s="21" t="s">
        <v>258</v>
      </c>
      <c r="B8" s="21" t="s">
        <v>259</v>
      </c>
      <c r="C8" s="44">
        <v>1277.8</v>
      </c>
      <c r="D8" s="44">
        <v>3608.64844</v>
      </c>
      <c r="E8" s="44">
        <v>3608.64844</v>
      </c>
      <c r="F8" s="46">
        <v>1</v>
      </c>
    </row>
    <row r="9" ht="19.9" customHeight="true" spans="1:6">
      <c r="A9" s="21" t="s">
        <v>260</v>
      </c>
      <c r="B9" s="21" t="s">
        <v>261</v>
      </c>
      <c r="C9" s="44">
        <v>0</v>
      </c>
      <c r="D9" s="44">
        <v>2107.87095</v>
      </c>
      <c r="E9" s="44">
        <v>2107.87095</v>
      </c>
      <c r="F9" s="46">
        <v>1</v>
      </c>
    </row>
    <row r="10" ht="19.9" customHeight="true" spans="1:6">
      <c r="A10" s="21" t="s">
        <v>262</v>
      </c>
      <c r="B10" s="21" t="s">
        <v>263</v>
      </c>
      <c r="C10" s="44">
        <v>186.55</v>
      </c>
      <c r="D10" s="44">
        <v>26.25249</v>
      </c>
      <c r="E10" s="44">
        <v>26.25249</v>
      </c>
      <c r="F10" s="46">
        <v>1</v>
      </c>
    </row>
    <row r="11" ht="19.9" customHeight="true" spans="1:6">
      <c r="A11" s="21" t="s">
        <v>264</v>
      </c>
      <c r="B11" s="21" t="s">
        <v>265</v>
      </c>
      <c r="C11" s="44">
        <v>773.57</v>
      </c>
      <c r="D11" s="44">
        <v>773.5623</v>
      </c>
      <c r="E11" s="44">
        <v>773.5623</v>
      </c>
      <c r="F11" s="46">
        <v>1</v>
      </c>
    </row>
    <row r="12" ht="19.9" customHeight="true" spans="1:6">
      <c r="A12" s="21" t="s">
        <v>266</v>
      </c>
      <c r="B12" s="21" t="s">
        <v>267</v>
      </c>
      <c r="C12" s="44">
        <v>162.93</v>
      </c>
      <c r="D12" s="44">
        <v>126.2633</v>
      </c>
      <c r="E12" s="44">
        <v>126.2633</v>
      </c>
      <c r="F12" s="46">
        <v>1</v>
      </c>
    </row>
    <row r="13" ht="19.9" customHeight="true" spans="1:6">
      <c r="A13" s="21" t="s">
        <v>268</v>
      </c>
      <c r="B13" s="21" t="s">
        <v>269</v>
      </c>
      <c r="C13" s="44">
        <v>154.75</v>
      </c>
      <c r="D13" s="44">
        <v>574.6994</v>
      </c>
      <c r="E13" s="44">
        <v>574.6994</v>
      </c>
      <c r="F13" s="46">
        <v>1</v>
      </c>
    </row>
    <row r="14" ht="19.9" customHeight="true" spans="1:6">
      <c r="A14" s="21" t="s">
        <v>270</v>
      </c>
      <c r="B14" s="21" t="s">
        <v>271</v>
      </c>
      <c r="C14" s="44">
        <v>0</v>
      </c>
      <c r="D14" s="44">
        <v>0</v>
      </c>
      <c r="E14" s="44">
        <v>0</v>
      </c>
      <c r="F14" s="46">
        <v>1</v>
      </c>
    </row>
    <row r="15" ht="19.9" customHeight="true" spans="1:6">
      <c r="A15" s="21" t="s">
        <v>272</v>
      </c>
      <c r="B15" s="21" t="s">
        <v>265</v>
      </c>
      <c r="C15" s="44">
        <v>0</v>
      </c>
      <c r="D15" s="44">
        <v>0</v>
      </c>
      <c r="E15" s="44">
        <v>0</v>
      </c>
      <c r="F15" s="46">
        <v>1</v>
      </c>
    </row>
    <row r="16" ht="19.9" customHeight="true" spans="1:6">
      <c r="A16" s="21" t="s">
        <v>273</v>
      </c>
      <c r="B16" s="21" t="s">
        <v>274</v>
      </c>
      <c r="C16" s="44">
        <v>33</v>
      </c>
      <c r="D16" s="44">
        <v>34</v>
      </c>
      <c r="E16" s="44">
        <v>34</v>
      </c>
      <c r="F16" s="46">
        <v>1</v>
      </c>
    </row>
    <row r="17" ht="19.9" customHeight="true" spans="1:6">
      <c r="A17" s="21" t="s">
        <v>275</v>
      </c>
      <c r="B17" s="21" t="s">
        <v>276</v>
      </c>
      <c r="C17" s="44">
        <v>33</v>
      </c>
      <c r="D17" s="44">
        <v>34</v>
      </c>
      <c r="E17" s="44">
        <v>34</v>
      </c>
      <c r="F17" s="46">
        <v>1</v>
      </c>
    </row>
    <row r="18" ht="19.9" customHeight="true" spans="1:6">
      <c r="A18" s="21" t="s">
        <v>277</v>
      </c>
      <c r="B18" s="21" t="s">
        <v>278</v>
      </c>
      <c r="C18" s="44">
        <v>33</v>
      </c>
      <c r="D18" s="44">
        <v>34</v>
      </c>
      <c r="E18" s="44">
        <v>34</v>
      </c>
      <c r="F18" s="46">
        <v>1</v>
      </c>
    </row>
    <row r="19" ht="19.9" customHeight="true" spans="1:6">
      <c r="A19" s="16"/>
      <c r="B19" s="45" t="s">
        <v>188</v>
      </c>
      <c r="C19" s="17">
        <v>0</v>
      </c>
      <c r="D19" s="17">
        <v>0</v>
      </c>
      <c r="E19" s="17">
        <v>0</v>
      </c>
      <c r="F19" s="46">
        <v>1</v>
      </c>
    </row>
    <row r="20" ht="19.9" customHeight="true" spans="1:6">
      <c r="A20" s="16"/>
      <c r="B20" s="45" t="s">
        <v>190</v>
      </c>
      <c r="C20" s="17">
        <v>0</v>
      </c>
      <c r="D20" s="17">
        <v>6150.07</v>
      </c>
      <c r="E20" s="17">
        <v>6150.07</v>
      </c>
      <c r="F20" s="46">
        <v>1</v>
      </c>
    </row>
    <row r="21" ht="19.9" customHeight="true" spans="1:6">
      <c r="A21" s="16"/>
      <c r="B21" s="45" t="s">
        <v>279</v>
      </c>
      <c r="C21" s="17">
        <v>1310.8</v>
      </c>
      <c r="D21" s="17">
        <v>9795.84</v>
      </c>
      <c r="E21" s="17">
        <v>9795.84</v>
      </c>
      <c r="F21" s="46">
        <v>1</v>
      </c>
    </row>
  </sheetData>
  <mergeCells count="1">
    <mergeCell ref="A1:F1"/>
  </mergeCells>
  <pageMargins left="0.75" right="0.75" top="0.270000010728836" bottom="0.270000010728836"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1" sqref="A1:E1"/>
    </sheetView>
  </sheetViews>
  <sheetFormatPr defaultColWidth="10" defaultRowHeight="13.5" outlineLevelCol="4"/>
  <cols>
    <col min="1" max="1" width="40.1666666666667" customWidth="true"/>
    <col min="2" max="5" width="19.4916666666667" customWidth="true"/>
    <col min="6" max="6" width="9.76666666666667" customWidth="true"/>
  </cols>
  <sheetData>
    <row r="1" ht="37" customHeight="true" spans="1:5">
      <c r="A1" s="1" t="s">
        <v>7</v>
      </c>
      <c r="B1" s="1"/>
      <c r="C1" s="1"/>
      <c r="D1" s="1"/>
      <c r="E1" s="1"/>
    </row>
    <row r="2" ht="19.9" customHeight="true" spans="1:5">
      <c r="A2" s="5"/>
      <c r="B2" s="5"/>
      <c r="C2" s="5"/>
      <c r="D2" s="6"/>
      <c r="E2" s="6" t="s">
        <v>28</v>
      </c>
    </row>
    <row r="3" ht="33.15" customHeight="true" spans="1:5">
      <c r="A3" s="7" t="s">
        <v>280</v>
      </c>
      <c r="B3" s="7" t="s">
        <v>30</v>
      </c>
      <c r="C3" s="7" t="s">
        <v>31</v>
      </c>
      <c r="D3" s="7" t="s">
        <v>32</v>
      </c>
      <c r="E3" s="7" t="s">
        <v>281</v>
      </c>
    </row>
    <row r="4" ht="25.6" customHeight="true" spans="1:5">
      <c r="A4" s="25" t="s">
        <v>282</v>
      </c>
      <c r="B4" s="17"/>
      <c r="C4" s="17"/>
      <c r="D4" s="10"/>
      <c r="E4" s="10"/>
    </row>
    <row r="5" ht="25.6" customHeight="true" spans="1:5">
      <c r="A5" s="21" t="s">
        <v>283</v>
      </c>
      <c r="B5" s="17"/>
      <c r="C5" s="17"/>
      <c r="D5" s="10"/>
      <c r="E5" s="10"/>
    </row>
    <row r="6" ht="25.6" customHeight="true" spans="1:5">
      <c r="A6" s="21"/>
      <c r="B6" s="17"/>
      <c r="C6" s="17"/>
      <c r="D6" s="10"/>
      <c r="E6" s="10"/>
    </row>
    <row r="7" ht="25.6" customHeight="true" spans="1:5">
      <c r="A7" s="25" t="s">
        <v>284</v>
      </c>
      <c r="B7" s="17"/>
      <c r="C7" s="17"/>
      <c r="D7" s="10"/>
      <c r="E7" s="10"/>
    </row>
    <row r="8" ht="25.6" customHeight="true" spans="1:5">
      <c r="A8" s="25" t="s">
        <v>285</v>
      </c>
      <c r="B8" s="17"/>
      <c r="C8" s="17"/>
      <c r="D8" s="10"/>
      <c r="E8" s="10"/>
    </row>
    <row r="9" ht="25.6" customHeight="true" spans="1:5">
      <c r="A9" s="21" t="s">
        <v>286</v>
      </c>
      <c r="B9" s="21"/>
      <c r="C9" s="21"/>
      <c r="D9" s="21"/>
      <c r="E9" s="21"/>
    </row>
  </sheetData>
  <mergeCells count="2">
    <mergeCell ref="A1:E1"/>
    <mergeCell ref="A9:E9"/>
  </mergeCells>
  <pageMargins left="0.75" right="0.75" top="0.270000010728836" bottom="0.270000010728836"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A1" sqref="A1:E1"/>
    </sheetView>
  </sheetViews>
  <sheetFormatPr defaultColWidth="10" defaultRowHeight="13.5" outlineLevelCol="4"/>
  <cols>
    <col min="1" max="1" width="40.1666666666667" customWidth="true"/>
    <col min="2" max="5" width="19.4916666666667" customWidth="true"/>
    <col min="6" max="6" width="9.76666666666667" customWidth="true"/>
  </cols>
  <sheetData>
    <row r="1" ht="37" customHeight="true" spans="1:5">
      <c r="A1" s="1" t="s">
        <v>8</v>
      </c>
      <c r="B1" s="1"/>
      <c r="C1" s="1"/>
      <c r="D1" s="1"/>
      <c r="E1" s="1"/>
    </row>
    <row r="2" ht="19.9" customHeight="true" spans="1:5">
      <c r="A2" s="5"/>
      <c r="B2" s="5"/>
      <c r="C2" s="5"/>
      <c r="D2" s="6"/>
      <c r="E2" s="6" t="s">
        <v>28</v>
      </c>
    </row>
    <row r="3" ht="33.15" customHeight="true" spans="1:5">
      <c r="A3" s="7" t="s">
        <v>280</v>
      </c>
      <c r="B3" s="7" t="s">
        <v>30</v>
      </c>
      <c r="C3" s="7" t="s">
        <v>31</v>
      </c>
      <c r="D3" s="7" t="s">
        <v>32</v>
      </c>
      <c r="E3" s="7" t="s">
        <v>281</v>
      </c>
    </row>
    <row r="4" ht="25.6" customHeight="true" spans="1:5">
      <c r="A4" s="25" t="s">
        <v>287</v>
      </c>
      <c r="B4" s="17"/>
      <c r="C4" s="17"/>
      <c r="D4" s="10"/>
      <c r="E4" s="10"/>
    </row>
    <row r="5" ht="25.6" customHeight="true" spans="1:5">
      <c r="A5" s="25" t="s">
        <v>288</v>
      </c>
      <c r="B5" s="17"/>
      <c r="C5" s="17"/>
      <c r="D5" s="10"/>
      <c r="E5" s="10"/>
    </row>
    <row r="6" ht="25.6" customHeight="true" spans="1:5">
      <c r="A6" s="21" t="s">
        <v>289</v>
      </c>
      <c r="B6" s="17"/>
      <c r="C6" s="17"/>
      <c r="D6" s="10"/>
      <c r="E6" s="10"/>
    </row>
    <row r="7" ht="25.6" customHeight="true" spans="1:5">
      <c r="A7" s="25"/>
      <c r="B7" s="17"/>
      <c r="C7" s="17"/>
      <c r="D7" s="10"/>
      <c r="E7" s="10"/>
    </row>
    <row r="8" ht="25.6" customHeight="true" spans="1:5">
      <c r="A8" s="25"/>
      <c r="B8" s="17"/>
      <c r="C8" s="17"/>
      <c r="D8" s="10"/>
      <c r="E8" s="10"/>
    </row>
    <row r="9" ht="25.6" customHeight="true" spans="1:5">
      <c r="A9" s="25" t="s">
        <v>290</v>
      </c>
      <c r="B9" s="17"/>
      <c r="C9" s="17"/>
      <c r="D9" s="17"/>
      <c r="E9" s="17"/>
    </row>
    <row r="10" ht="25.6" customHeight="true" spans="1:5">
      <c r="A10" s="25" t="s">
        <v>188</v>
      </c>
      <c r="B10" s="17"/>
      <c r="C10" s="17"/>
      <c r="D10" s="17"/>
      <c r="E10" s="17"/>
    </row>
    <row r="11" ht="25.6" customHeight="true" spans="1:5">
      <c r="A11" s="25" t="s">
        <v>291</v>
      </c>
      <c r="B11" s="17"/>
      <c r="C11" s="17"/>
      <c r="D11" s="17"/>
      <c r="E11" s="17"/>
    </row>
    <row r="12" ht="25.6" customHeight="true" spans="1:5">
      <c r="A12" s="21" t="s">
        <v>292</v>
      </c>
      <c r="B12" s="21"/>
      <c r="C12" s="21"/>
      <c r="D12" s="21"/>
      <c r="E12" s="21"/>
    </row>
  </sheetData>
  <mergeCells count="2">
    <mergeCell ref="A1:E1"/>
    <mergeCell ref="A12:E12"/>
  </mergeCells>
  <pageMargins left="0.75" right="0.75" top="0.270000010728836" bottom="0.270000010728836"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1" sqref="A1:E1"/>
    </sheetView>
  </sheetViews>
  <sheetFormatPr defaultColWidth="10" defaultRowHeight="13.5" outlineLevelRow="6" outlineLevelCol="4"/>
  <cols>
    <col min="1" max="1" width="40.1666666666667" customWidth="true"/>
    <col min="2" max="5" width="19.4916666666667" customWidth="true"/>
    <col min="6" max="6" width="9.76666666666667" customWidth="true"/>
  </cols>
  <sheetData>
    <row r="1" ht="37" customHeight="true" spans="1:5">
      <c r="A1" s="1" t="s">
        <v>9</v>
      </c>
      <c r="B1" s="1"/>
      <c r="C1" s="1"/>
      <c r="D1" s="1"/>
      <c r="E1" s="1"/>
    </row>
    <row r="2" ht="19.9" customHeight="true" spans="1:5">
      <c r="A2" s="5"/>
      <c r="B2" s="5"/>
      <c r="C2" s="5"/>
      <c r="D2" s="6"/>
      <c r="E2" s="6" t="s">
        <v>28</v>
      </c>
    </row>
    <row r="3" ht="33.15" customHeight="true" spans="1:5">
      <c r="A3" s="7" t="s">
        <v>280</v>
      </c>
      <c r="B3" s="7" t="s">
        <v>30</v>
      </c>
      <c r="C3" s="7" t="s">
        <v>31</v>
      </c>
      <c r="D3" s="7" t="s">
        <v>32</v>
      </c>
      <c r="E3" s="7" t="s">
        <v>281</v>
      </c>
    </row>
    <row r="4" ht="25.6" customHeight="true" spans="1:5">
      <c r="A4" s="21" t="s">
        <v>293</v>
      </c>
      <c r="B4" s="17"/>
      <c r="C4" s="17"/>
      <c r="D4" s="10"/>
      <c r="E4" s="10"/>
    </row>
    <row r="5" ht="25.6" customHeight="true" spans="1:5">
      <c r="A5" s="21" t="s">
        <v>294</v>
      </c>
      <c r="B5" s="17"/>
      <c r="C5" s="17"/>
      <c r="D5" s="10"/>
      <c r="E5" s="10"/>
    </row>
    <row r="6" ht="25.6" customHeight="true" spans="1:5">
      <c r="A6" s="21"/>
      <c r="B6" s="17"/>
      <c r="C6" s="17"/>
      <c r="D6" s="10"/>
      <c r="E6" s="10"/>
    </row>
    <row r="7" ht="25.6" customHeight="true" spans="1:5">
      <c r="A7" s="21" t="s">
        <v>295</v>
      </c>
      <c r="B7" s="21"/>
      <c r="C7" s="21"/>
      <c r="D7" s="21"/>
      <c r="E7" s="21"/>
    </row>
  </sheetData>
  <mergeCells count="2">
    <mergeCell ref="A1:E1"/>
    <mergeCell ref="A7:E7"/>
  </mergeCells>
  <pageMargins left="0.75" right="0.75" top="0.270000010728836" bottom="0.270000010728836"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2024-02-18T15:13:00Z</dcterms:created>
  <dcterms:modified xsi:type="dcterms:W3CDTF">2024-02-29T16:29:47Z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