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22" activeTab="26"/>
  </bookViews>
  <sheets>
    <sheet name="封面" sheetId="1" r:id="rId1"/>
    <sheet name="一般公共预算收入执行情况表" sheetId="2" r:id="rId2"/>
    <sheet name="一般公共预算支出执行情况表" sheetId="3" r:id="rId3"/>
    <sheet name="一般公共预算基本支出执行情况表" sheetId="5" r:id="rId4"/>
    <sheet name="政府性基金收入预算执行情况表" sheetId="6" r:id="rId5"/>
    <sheet name="政府性基金支出预算执行情况表" sheetId="7" r:id="rId6"/>
    <sheet name="国有资本经营收入预算执行情况表" sheetId="8" r:id="rId7"/>
    <sheet name="国有资本经营支出预算执行情况表" sheetId="9" r:id="rId8"/>
    <sheet name="社会保险基金预算收入执行情况表" sheetId="10" r:id="rId9"/>
    <sheet name="社会保险基金预算支出执行情况表" sheetId="11" r:id="rId10"/>
    <sheet name="对村级财政转移支付预算执行情况表" sheetId="12" r:id="rId11"/>
    <sheet name="三公经费执行情况表" sheetId="13" r:id="rId12"/>
    <sheet name="乡镇基本建设支出执行情况表" sheetId="28" r:id="rId13"/>
    <sheet name="政府收支执行情况的说明" sheetId="14" r:id="rId14"/>
    <sheet name="一般公共预算收入预算表" sheetId="15" r:id="rId15"/>
    <sheet name="一般公共预算支出预算表" sheetId="16" r:id="rId16"/>
    <sheet name="一般公共预算基本支出预算表" sheetId="18" r:id="rId17"/>
    <sheet name="政府性基金收入预算表" sheetId="19" r:id="rId18"/>
    <sheet name="政府性基金支出预算表" sheetId="20" r:id="rId19"/>
    <sheet name="国有资本经营收入预算表" sheetId="21" r:id="rId20"/>
    <sheet name="国有资本经营支出预算表" sheetId="22" r:id="rId21"/>
    <sheet name="社会保险基金收入预算表" sheetId="23" r:id="rId22"/>
    <sheet name="社会保险基金支出预算表" sheetId="24" r:id="rId23"/>
    <sheet name="对村级财政转移支付预算表" sheetId="25" r:id="rId24"/>
    <sheet name="三公预算情况表" sheetId="26" r:id="rId25"/>
    <sheet name="乡镇基本建设支出预算情况表" sheetId="29" r:id="rId26"/>
    <sheet name="政府收支预算相关情况说明" sheetId="27" r:id="rId27"/>
  </sheets>
  <definedNames>
    <definedName name="_xlnm.Print_Area" localSheetId="2">一般公共预算支出执行情况表!$A$1:$F$166</definedName>
    <definedName name="_xlnm.Print_Area" localSheetId="15">一般公共预算支出预算表!$A$1:$E$151</definedName>
  </definedNames>
  <calcPr calcId="144525"/>
</workbook>
</file>

<file path=xl/sharedStrings.xml><?xml version="1.0" encoding="utf-8"?>
<sst xmlns="http://schemas.openxmlformats.org/spreadsheetml/2006/main" count="1141" uniqueCount="537">
  <si>
    <t>目    录</t>
  </si>
  <si>
    <t>编报单位：上海市崇明区陈家镇人民政府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</si>
  <si>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</si>
  <si>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</si>
  <si>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</si>
  <si>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</si>
  <si>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</si>
  <si>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</si>
  <si>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</si>
  <si>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</si>
  <si>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</si>
  <si>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</si>
  <si>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</si>
  <si>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</si>
  <si>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</si>
  <si>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</si>
  <si>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</si>
  <si>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</si>
  <si>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</si>
  <si>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</si>
  <si>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</si>
  <si>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</si>
  <si>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</si>
  <si>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</si>
  <si>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</si>
  <si>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</si>
  <si>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</si>
  <si>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</si>
  <si>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</si>
  <si>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</si>
  <si>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</si>
  <si>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</si>
  <si>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</si>
  <si>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</si>
  <si>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</si>
  <si>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</si>
  <si>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</si>
  <si>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</si>
  <si>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</si>
  <si>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</si>
  <si>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</si>
  <si>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</si>
  <si>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</si>
  <si>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</si>
  <si>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</si>
  <si>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</si>
  <si>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</si>
  <si>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2010107</t>
  </si>
  <si>
    <t>人大代表履职能力提升</t>
  </si>
  <si>
    <t>2010108</t>
  </si>
  <si>
    <t>代表工作</t>
  </si>
  <si>
    <t>2010199</t>
  </si>
  <si>
    <t>其他人大事务支出</t>
  </si>
  <si>
    <t>20103</t>
  </si>
  <si>
    <t>政府办公厅（室）及相关机构事务</t>
  </si>
  <si>
    <t>2010301</t>
  </si>
  <si>
    <t>行政运行</t>
  </si>
  <si>
    <t>20105</t>
  </si>
  <si>
    <t>统计信息事务</t>
  </si>
  <si>
    <t>2010505</t>
  </si>
  <si>
    <t>专项统计业务</t>
  </si>
  <si>
    <t>2010507</t>
  </si>
  <si>
    <t>专项普查活动</t>
  </si>
  <si>
    <t>20106</t>
  </si>
  <si>
    <t>财政事务</t>
  </si>
  <si>
    <t>2010699</t>
  </si>
  <si>
    <t>其他财政事务支出</t>
  </si>
  <si>
    <t>20111</t>
  </si>
  <si>
    <t>纪检监察事务</t>
  </si>
  <si>
    <t>2011101</t>
  </si>
  <si>
    <t>20113</t>
  </si>
  <si>
    <t>商贸事务</t>
  </si>
  <si>
    <t>2011399</t>
  </si>
  <si>
    <t>其他商贸事务支出</t>
  </si>
  <si>
    <t>20129</t>
  </si>
  <si>
    <t>群众团体事务</t>
  </si>
  <si>
    <t>2012901</t>
  </si>
  <si>
    <t>2012999</t>
  </si>
  <si>
    <t>其他群众团体事务支出</t>
  </si>
  <si>
    <t>20132</t>
  </si>
  <si>
    <t>组织事务</t>
  </si>
  <si>
    <t>2013201</t>
  </si>
  <si>
    <t>2013299</t>
  </si>
  <si>
    <t>其他组织事务支出</t>
  </si>
  <si>
    <t>20133</t>
  </si>
  <si>
    <t>宣传事务</t>
  </si>
  <si>
    <t>2013399</t>
  </si>
  <si>
    <t>其他宣传事务支出</t>
  </si>
  <si>
    <t>20134</t>
  </si>
  <si>
    <t>统战事务</t>
  </si>
  <si>
    <t>2013401</t>
  </si>
  <si>
    <t>20136</t>
  </si>
  <si>
    <t>其他共产党事务支出</t>
  </si>
  <si>
    <t>2013650</t>
  </si>
  <si>
    <t>事业运行</t>
  </si>
  <si>
    <t>2013699</t>
  </si>
  <si>
    <t>205</t>
  </si>
  <si>
    <t>教育支出</t>
  </si>
  <si>
    <t>20501</t>
  </si>
  <si>
    <t>教育管理事务</t>
  </si>
  <si>
    <t>2050199</t>
  </si>
  <si>
    <t>其他教育管理事务支出</t>
  </si>
  <si>
    <t>科学技术支出</t>
  </si>
  <si>
    <t>科技条件与服务支出</t>
  </si>
  <si>
    <t>其他科技条件与服务支出</t>
  </si>
  <si>
    <t>207</t>
  </si>
  <si>
    <t>文化旅游体育与传媒支出</t>
  </si>
  <si>
    <t>20701</t>
  </si>
  <si>
    <t>文化和旅游</t>
  </si>
  <si>
    <t>2070109</t>
  </si>
  <si>
    <t>群众文化</t>
  </si>
  <si>
    <t>2070199</t>
  </si>
  <si>
    <t>其他文化和旅游支出</t>
  </si>
  <si>
    <t>20703</t>
  </si>
  <si>
    <t>体育</t>
  </si>
  <si>
    <t>2070308</t>
  </si>
  <si>
    <t>群众体育</t>
  </si>
  <si>
    <t>20706</t>
  </si>
  <si>
    <t>新闻出版电影</t>
  </si>
  <si>
    <t>2070699</t>
  </si>
  <si>
    <t>其他新闻出版电影支出</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</si>
  <si>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</si>
  <si>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</si>
  <si>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</si>
  <si>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</si>
  <si>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</si>
  <si>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</si>
  <si>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</si>
  <si>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</si>
  <si>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</si>
  <si>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</si>
  <si>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</si>
  <si>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</si>
  <si>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</si>
  <si>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</si>
  <si>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</si>
  <si>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</si>
  <si>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</si>
  <si>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</si>
  <si>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</si>
  <si>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</si>
  <si>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</si>
  <si>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</si>
  <si>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</si>
  <si>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</si>
  <si>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</si>
  <si>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</si>
  <si>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</si>
  <si>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</si>
  <si>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</si>
  <si>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</si>
  <si>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2080806</t>
  </si>
  <si>
    <t>农村籍退役士兵老年生活补助</t>
  </si>
  <si>
    <t>2080899</t>
  </si>
  <si>
    <t>其他优抚支出</t>
  </si>
  <si>
    <t>20809</t>
  </si>
  <si>
    <t>退役安置</t>
  </si>
  <si>
    <t>2080902</t>
  </si>
  <si>
    <t>军队移交政府的离退休人员安置</t>
  </si>
  <si>
    <t>20810</t>
  </si>
  <si>
    <t>社会福利</t>
  </si>
  <si>
    <t>2081002</t>
  </si>
  <si>
    <t>老年福利</t>
  </si>
  <si>
    <t>2081006</t>
  </si>
  <si>
    <t>养老服务</t>
  </si>
  <si>
    <t>2081099</t>
  </si>
  <si>
    <t>其他社会福利支出</t>
  </si>
  <si>
    <t>20811</t>
  </si>
  <si>
    <t>残疾人事业</t>
  </si>
  <si>
    <t>2081199</t>
  </si>
  <si>
    <t>其他残疾人事业支出</t>
  </si>
  <si>
    <t>20816</t>
  </si>
  <si>
    <t>红十字事业</t>
  </si>
  <si>
    <t>2081602</t>
  </si>
  <si>
    <t>一般行政管理事务</t>
  </si>
  <si>
    <t>20819</t>
  </si>
  <si>
    <t>最低生活保障</t>
  </si>
  <si>
    <t>2081901</t>
  </si>
  <si>
    <t>城市最低生活保障金支出</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</si>
  <si>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</si>
  <si>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</si>
  <si>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</si>
  <si>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</si>
  <si>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</si>
  <si>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</si>
  <si>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</si>
  <si>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</si>
  <si>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</si>
  <si>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</si>
  <si>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</si>
  <si>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</si>
  <si>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</si>
  <si>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</si>
  <si>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</si>
  <si>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</si>
  <si>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</si>
  <si>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</si>
  <si>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</si>
  <si>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</si>
  <si>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</si>
  <si>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</si>
  <si>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</si>
  <si>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</si>
  <si>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</si>
  <si>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</si>
  <si>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</si>
  <si>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</si>
  <si>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</si>
  <si>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</si>
  <si>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</si>
  <si>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</si>
  <si>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</si>
  <si>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</si>
  <si>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</si>
  <si>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</si>
  <si>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</si>
  <si>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</si>
  <si>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</si>
  <si>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</si>
  <si>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</si>
  <si>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</si>
  <si>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</si>
  <si>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</si>
  <si>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</si>
  <si>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</si>
  <si>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</si>
  <si>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</si>
  <si>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</si>
  <si>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</si>
  <si>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</si>
  <si>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</si>
  <si>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</si>
  <si>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</si>
  <si>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</si>
  <si>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</si>
  <si>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</si>
  <si>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</si>
  <si>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</si>
  <si>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</si>
  <si>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</si>
  <si>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</si>
  <si>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</si>
  <si>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</si>
  <si>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</si>
  <si>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</si>
  <si>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</si>
  <si>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</si>
  <si>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</si>
  <si>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</si>
  <si>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</si>
  <si>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21205</t>
  </si>
  <si>
    <t>城乡社区环境卫生</t>
  </si>
  <si>
    <t>2120501</t>
  </si>
  <si>
    <t>21299</t>
  </si>
  <si>
    <t>其他城乡社区支出</t>
  </si>
  <si>
    <t>2129999</t>
  </si>
  <si>
    <t>213</t>
  </si>
  <si>
    <t>农林水支出</t>
  </si>
  <si>
    <t>21301</t>
  </si>
  <si>
    <t>农业农村</t>
  </si>
  <si>
    <t>2130104</t>
  </si>
  <si>
    <t>2130108</t>
  </si>
  <si>
    <t>病虫害控制</t>
  </si>
  <si>
    <t>2130109</t>
  </si>
  <si>
    <t>农产品质量安全</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</si>
  <si>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</si>
  <si>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</si>
  <si>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</si>
  <si>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</si>
  <si>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</si>
  <si>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</si>
  <si>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</si>
  <si>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</si>
  <si>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</si>
  <si>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</si>
  <si>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</si>
  <si>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</si>
  <si>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</si>
  <si>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</si>
  <si>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</si>
  <si>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</si>
  <si>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</si>
  <si>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</si>
  <si>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</si>
  <si>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</si>
  <si>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21303</t>
  </si>
  <si>
    <t>水利</t>
  </si>
  <si>
    <t>2130304</t>
  </si>
  <si>
    <t>水利行业业务管理</t>
  </si>
  <si>
    <t>2130306</t>
  </si>
  <si>
    <t>水利工程运行与维护</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</si>
  <si>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</si>
  <si>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</si>
  <si>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</si>
  <si>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</si>
  <si>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</si>
  <si>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</si>
  <si>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</si>
  <si>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</si>
  <si>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</si>
  <si>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</si>
  <si>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</si>
  <si>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</si>
  <si>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</si>
  <si>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</si>
  <si>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</si>
  <si>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</si>
  <si>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</si>
  <si>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</si>
  <si>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</si>
  <si>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</si>
  <si>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</si>
  <si>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</si>
  <si>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</si>
  <si>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</si>
  <si>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</si>
  <si>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</si>
  <si>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</si>
  <si>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</si>
  <si>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</si>
  <si>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</si>
  <si>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</si>
  <si>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</si>
  <si>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</si>
  <si>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</si>
  <si>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</si>
  <si>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</si>
  <si>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</si>
  <si>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</si>
  <si>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</si>
  <si>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</si>
  <si>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</si>
  <si>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</si>
  <si>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</si>
  <si>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</si>
  <si>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</si>
  <si>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</si>
  <si>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</si>
  <si>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</si>
  <si>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</si>
  <si>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22402</t>
  </si>
  <si>
    <t>消防救援事务</t>
  </si>
  <si>
    <t>2240299</t>
  </si>
  <si>
    <t>其他消防救援事务支出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</si>
  <si>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</si>
  <si>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</si>
  <si>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</si>
  <si>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</si>
  <si>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</si>
  <si>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</si>
  <si>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</si>
  <si>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</si>
  <si>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</si>
  <si>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</si>
  <si>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</si>
  <si>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</si>
  <si>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</si>
  <si>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</si>
  <si>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</si>
  <si>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</si>
  <si>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</si>
  <si>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</si>
  <si>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</si>
  <si>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</si>
  <si>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</si>
  <si>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</si>
  <si>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</si>
  <si>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</si>
  <si>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</si>
  <si>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</si>
  <si>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</si>
  <si>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</si>
  <si>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</si>
  <si>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</si>
  <si>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</si>
  <si>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</si>
  <si>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</si>
  <si>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</si>
  <si>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</si>
  <si>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</si>
  <si>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</si>
  <si>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</si>
  <si>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</si>
  <si>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</si>
  <si>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</si>
  <si>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</si>
  <si>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</si>
  <si>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</si>
  <si>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</si>
  <si>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</si>
  <si>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</si>
  <si>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</si>
  <si>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</si>
  <si>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</si>
  <si>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</si>
  <si>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</si>
  <si>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</si>
  <si>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</si>
  <si>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</si>
  <si>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</si>
  <si>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</si>
  <si>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</si>
  <si>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</si>
  <si>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</si>
  <si>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</si>
  <si>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</si>
  <si>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</si>
  <si>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</si>
  <si>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</si>
  <si>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21208</t>
  </si>
  <si>
    <t>国有土地使用权出让收入安排的支出</t>
  </si>
  <si>
    <t>2120803</t>
  </si>
  <si>
    <t>城市建设支出</t>
  </si>
  <si>
    <t>2120804</t>
  </si>
  <si>
    <t>农村基础设施建设支出</t>
  </si>
  <si>
    <t>2120816</t>
  </si>
  <si>
    <t>农业农村生态环境支出</t>
  </si>
  <si>
    <t>2120899</t>
  </si>
  <si>
    <t>其他国有土地使用权出让收入安排的支出</t>
  </si>
  <si>
    <t>21219</t>
  </si>
  <si>
    <t>国有土地使用权出让收入对应专项债务收入安排的支出</t>
  </si>
  <si>
    <t>2121904</t>
  </si>
  <si>
    <t>21372</t>
  </si>
  <si>
    <t>大中型水库移民后期扶持基金支出</t>
  </si>
  <si>
    <t>2137201</t>
  </si>
  <si>
    <t>移民补助</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</si>
  <si>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</si>
  <si>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</si>
  <si>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</si>
  <si>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</si>
  <si>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</si>
  <si>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</si>
  <si>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</si>
  <si>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</si>
  <si>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</si>
  <si>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</si>
  <si>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</si>
  <si>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</si>
  <si>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</si>
  <si>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</si>
  <si>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</si>
  <si>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</si>
  <si>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</si>
  <si>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</si>
  <si>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</si>
  <si>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</si>
  <si>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</si>
  <si>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</si>
  <si>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</si>
  <si>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</si>
  <si>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</si>
  <si>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</si>
  <si>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</si>
  <si>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</si>
  <si>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</si>
  <si>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立新村</t>
  </si>
  <si>
    <t>晨光村</t>
  </si>
  <si>
    <t>裕北村</t>
  </si>
  <si>
    <t>德云村</t>
  </si>
  <si>
    <t>展宏村</t>
  </si>
  <si>
    <t>陈西村</t>
  </si>
  <si>
    <t>裕丰村</t>
  </si>
  <si>
    <t>花漂村</t>
  </si>
  <si>
    <t>八滧村</t>
  </si>
  <si>
    <t>新桥村</t>
  </si>
  <si>
    <t>铁塔村</t>
  </si>
  <si>
    <t>协隆村</t>
  </si>
  <si>
    <t>裕西村</t>
  </si>
  <si>
    <t>裕安村</t>
  </si>
  <si>
    <t>东海村</t>
  </si>
  <si>
    <t>朝阳村</t>
  </si>
  <si>
    <t>鸿田村</t>
  </si>
  <si>
    <t>先锋村</t>
  </si>
  <si>
    <t>陈南村</t>
  </si>
  <si>
    <t>奚渔村</t>
  </si>
  <si>
    <t>瀛东村</t>
  </si>
  <si>
    <t>合计</t>
  </si>
  <si>
    <t>项目</t>
  </si>
  <si>
    <t>执行数占年初预算数的%</t>
  </si>
  <si>
    <t>因公出国（境）费</t>
  </si>
  <si>
    <t>公务接待费</t>
  </si>
  <si>
    <t>公务用车购置及运行费</t>
  </si>
  <si>
    <t>其中：公务用车购置费</t>
  </si>
  <si>
    <t xml:space="preserve">      公务用车运行费</t>
  </si>
  <si>
    <t>注：①2024年“三公”经费执行合计40.43万元，完成预算的76.42%。其中：因公出国（境）费执行数为0万元，年初无预算；公务接待费执行数为29.53万元，完成预算的73.85%；公务用车购置及运行费执行数为10.90万元，完成预算的84.40%。低于预算主要是因为本年度公务接待批次及人数减少。</t>
  </si>
  <si>
    <t xml:space="preserve">    ②2024年因公出国（境）团组数0个，因公出国（境）0次；公务用车购置数0辆，公务用车保有量7辆（其中3辆综合执法队在用车辆权属区城管执法大队）；国内公务接待553批次，国内公务接待8229人次。</t>
  </si>
  <si>
    <t>单位：万元（列至佰元）</t>
  </si>
  <si>
    <t>国防支出</t>
  </si>
  <si>
    <t>公共安全支出</t>
  </si>
  <si>
    <t>其中：三阳机构改造</t>
  </si>
  <si>
    <t>其中：撤制镇污水管网完善工程项目</t>
  </si>
  <si>
    <t>资源勘探信息等支出</t>
  </si>
  <si>
    <t>金融支出</t>
  </si>
  <si>
    <t>自然资源海洋气象等支出</t>
  </si>
  <si>
    <t>2024年政府收支执行情况的说明</t>
  </si>
  <si>
    <t>一、一般公共预算收支执行总体情况</t>
  </si>
  <si>
    <t>2024年收入执行数总计61846.81万元、支出执行数总计61846.81万元。与上年度相比，收入执行数总计减少8457.75万元，支出执行数总计减少8457.75万元。主要原因是：受经济环境影响，财政收入减少以及部分转移支付收入较上年略有下降。</t>
  </si>
  <si>
    <t>二、一般公共预算收入执行具体情况</t>
  </si>
  <si>
    <t>2024年收入执行数合计49737.76万元，其中：一般性转移支付收入33110.86万元，专项转移支付收入16629.9万元。</t>
  </si>
  <si>
    <t>三、一般公共预算支出执行具体情况</t>
  </si>
  <si>
    <t>2024年支出执行数合计52861.38万元。其中：一般公共服务支出3507.28万元,教育支出64.64万元,科学技术支出208.3万元,文化旅游体育与传媒支出87.79万元,社会保障和就业支出8892.45万元,卫生健康支出1469.47万元,节能环保支出1646.29万元,城乡社区支出5867.36万元,农林水支出21860.59万元,交通运输支出368.33万元，资源勘探工业信息等支出1431.38万元,商业服务业等支出6442.6万元,住房保障支出867.01万元，粮油物资储备支出91万元，灾害防治及应急管理支出56.88万元。</t>
  </si>
  <si>
    <t>四、预算绩效管理工作开展情况</t>
  </si>
  <si>
    <t>陈家镇申报专项资金项目绩效目标56个，涉及预算单位11个，金额44505.94万元，实现部门预算绩效目标100%申报的要求。实施本乡镇绩效跟踪项目56个，涉及预算单位11个，金额44505.94万元。完成本乡镇绩效评价项目57个，涉及预算单位11个，金额49650.73万元。实施预算评审项目2个，预算资金1124.94万元，核减资金181.81万元，核减率16.16%。</t>
  </si>
  <si>
    <t>上年执行数</t>
  </si>
  <si>
    <t>本年预算数</t>
  </si>
  <si>
    <t>预算数占上年执行数%</t>
  </si>
  <si>
    <t>2012902</t>
  </si>
  <si>
    <t>20139</t>
  </si>
  <si>
    <t>社会工作事务</t>
  </si>
  <si>
    <t>2013904</t>
  </si>
  <si>
    <t>专项业务</t>
  </si>
  <si>
    <t>20140</t>
  </si>
  <si>
    <t>信访事务</t>
  </si>
  <si>
    <t>2014004</t>
  </si>
  <si>
    <t>信访业务</t>
  </si>
  <si>
    <t>2070104</t>
  </si>
  <si>
    <t>图书馆</t>
  </si>
  <si>
    <t>2130321</t>
  </si>
  <si>
    <t>大中型水库移民后期扶持专项支出</t>
  </si>
  <si>
    <t xml:space="preserve">    利润收入</t>
  </si>
  <si>
    <t>2025年对村级财政转移支付预算表</t>
  </si>
  <si>
    <t>合  计</t>
  </si>
  <si>
    <t>备注：本年“三公”经费共增加0辆公务车，其中：新增0辆公务车，因报废更新0辆公务车。</t>
  </si>
  <si>
    <t>2025年政府收支预算相关情况说明</t>
  </si>
  <si>
    <t>一、一般公共预算收支预算总体情况</t>
  </si>
  <si>
    <t>2025年收入预算总计42532.92万元、支出预算总计42532.92万元。与上年年初预算数相比，收入、支出总计各减少14692.61万元。主要原因是：一是受经济大环境影响，财力减少；二是历年转移支付结余于上年消耗，结余减少。</t>
  </si>
  <si>
    <t>二、一般公共预算收入预算具体情况</t>
  </si>
  <si>
    <t>2025年收入预算合计38658.35万元，其中：一般性转移支付收入34413.68万元，专项转移支付收入4244.67万元。</t>
  </si>
  <si>
    <t>三、一般公共预算支出预算具体情况</t>
  </si>
  <si>
    <t>2025年支出预算合计36119.23万元。其中：一般公共服务支出6629.1万元,教育支出8万元,文化旅游体育与传媒支出46.1万元,社会保障和就业支出12066.9万元,卫生健康支出702.57万元,节能环保支出669.12万元,城乡社区支出4304.86万元,农林水支出8236.89万元,资源勘探工业信息等支出900万元,商业服务业等支出1577.09万元,住房保障支出978.6万元。</t>
  </si>
  <si>
    <t>四、“三公”经费预算情况说明</t>
  </si>
  <si>
    <t>2025年陈家镇行政单位（含参照公务员管理的事业单位）、事业单位和其他单位用财政拨款开支的“三公”经费预算合计55.5万元。比上年”三公”经费年初预算增加2.59万元，上升4.9%。其中：</t>
  </si>
  <si>
    <t>因公出国（境）费预算6万元，主要安排机关及下属预算单位人员的国际合作交流、重大项目洽谈、境外培训研修等的国际旅费、国外城市间交通费、住宿费、伙食费、培训费、公杂费等支出。比上年年初预算增加6万元，主要是根据区级安排，组织境外考察。</t>
  </si>
  <si>
    <t>公务接待费预算38万元，主要安排会议、政策调研、专项检查以及团组接待交流等预算公务或开展业务所需住宿费、会场费、交通费、伙食费等支出。比上年年初预算减少2万元，主要是降低食堂工作餐餐标。</t>
  </si>
  <si>
    <t>公务用车购置及运行费预算11.5万元（其中，公务用车购置0万元，公务用车运行费11.5万元），主要用于安排市内因公出差、公务文件交换、日常工作开展等所需公务用车燃料费、维修费、过路过桥费、保险费等支出。比上年年初预算减少1.41万元，主要是严格落实习惯过紧日子的思想，未安排公务用车购置费及减少公务用车维修等。</t>
  </si>
  <si>
    <t>五、预算绩效管理工作开展情况</t>
  </si>
  <si>
    <t>2025年，陈家镇申报专项资金项目绩效目标51个，涉及预算单位9个，金额26333.38万元，实现部门预算绩效目标100%申报的要求。</t>
  </si>
</sst>
</file>

<file path=xl/styles.xml><?xml version="1.0" encoding="utf-8"?>
<styleSheet xmlns="http://schemas.openxmlformats.org/spreadsheetml/2006/main">
  <numFmts count="6">
    <numFmt numFmtId="176" formatCode="0.00_ "/>
    <numFmt numFmtId="177" formatCode="#0.00%"/>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52">
    <font>
      <sz val="11"/>
      <color indexed="8"/>
      <name val="宋体"/>
      <charset val="134"/>
    </font>
    <font>
      <sz val="11"/>
      <color indexed="8"/>
      <name val="宋体"/>
      <charset val="134"/>
      <scheme val="minor"/>
    </font>
    <font>
      <b/>
      <sz val="15"/>
      <name val="SimSun"/>
      <charset val="134"/>
    </font>
    <font>
      <b/>
      <sz val="12"/>
      <name val="SimSun"/>
      <charset val="134"/>
    </font>
    <font>
      <sz val="12"/>
      <name val="SimSun"/>
      <charset val="134"/>
    </font>
    <font>
      <sz val="11"/>
      <color indexed="8"/>
      <name val="宋体"/>
      <charset val="1"/>
      <scheme val="minor"/>
    </font>
    <font>
      <b/>
      <sz val="17"/>
      <name val="宋体"/>
      <charset val="134"/>
    </font>
    <font>
      <sz val="12"/>
      <name val="宋体"/>
      <charset val="134"/>
    </font>
    <font>
      <sz val="11"/>
      <name val="宋体"/>
      <charset val="134"/>
    </font>
    <font>
      <b/>
      <sz val="12"/>
      <name val="宋体"/>
      <charset val="134"/>
    </font>
    <font>
      <sz val="11"/>
      <name val="SimSun"/>
      <charset val="134"/>
    </font>
    <font>
      <sz val="9"/>
      <name val="SimSun"/>
      <charset val="134"/>
    </font>
    <font>
      <sz val="10"/>
      <name val="宋体"/>
      <charset val="134"/>
      <scheme val="minor"/>
    </font>
    <font>
      <b/>
      <sz val="17"/>
      <name val="宋体"/>
      <charset val="134"/>
      <scheme val="minor"/>
    </font>
    <font>
      <sz val="9"/>
      <name val="宋体"/>
      <charset val="134"/>
      <scheme val="minor"/>
    </font>
    <font>
      <b/>
      <sz val="9"/>
      <name val="宋体"/>
      <charset val="134"/>
      <scheme val="minor"/>
    </font>
    <font>
      <b/>
      <sz val="9"/>
      <name val="宋体"/>
      <charset val="134"/>
      <scheme val="major"/>
    </font>
    <font>
      <sz val="11"/>
      <name val="宋体"/>
      <charset val="134"/>
      <scheme val="minor"/>
    </font>
    <font>
      <b/>
      <sz val="11"/>
      <name val="宋体"/>
      <charset val="134"/>
      <scheme val="minor"/>
    </font>
    <font>
      <b/>
      <sz val="9"/>
      <name val="阿里巴巴普惠体 M"/>
      <charset val="134"/>
    </font>
    <font>
      <sz val="9"/>
      <name val="宋体"/>
      <charset val="134"/>
    </font>
    <font>
      <sz val="9"/>
      <name val="阿里巴巴普惠体 M"/>
      <charset val="134"/>
    </font>
    <font>
      <b/>
      <sz val="10"/>
      <name val="宋体"/>
      <charset val="134"/>
    </font>
    <font>
      <b/>
      <sz val="10"/>
      <name val="阿里巴巴普惠体 M"/>
      <charset val="134"/>
    </font>
    <font>
      <sz val="10"/>
      <name val="宋体"/>
      <charset val="134"/>
      <scheme val="major"/>
    </font>
    <font>
      <sz val="12"/>
      <name val="宋体"/>
      <charset val="134"/>
      <scheme val="minor"/>
    </font>
    <font>
      <sz val="9"/>
      <name val="宋体"/>
      <charset val="134"/>
      <scheme val="major"/>
    </font>
    <font>
      <b/>
      <sz val="9"/>
      <name val="宋体"/>
      <charset val="134"/>
    </font>
    <font>
      <b/>
      <sz val="12"/>
      <name val="宋体"/>
      <charset val="134"/>
      <scheme val="minor"/>
    </font>
    <font>
      <b/>
      <sz val="10"/>
      <name val="宋体"/>
      <charset val="134"/>
      <scheme val="minor"/>
    </font>
    <font>
      <sz val="11"/>
      <color indexed="8"/>
      <name val="宋体"/>
      <charset val="134"/>
      <scheme val="major"/>
    </font>
    <font>
      <sz val="14"/>
      <name val="宋体"/>
      <charset val="134"/>
      <scheme val="major"/>
    </font>
    <font>
      <sz val="11"/>
      <color rgb="FFFA7D00"/>
      <name val="宋体"/>
      <charset val="0"/>
      <scheme val="minor"/>
    </font>
    <font>
      <sz val="11"/>
      <color theme="1"/>
      <name val="宋体"/>
      <charset val="0"/>
      <scheme val="minor"/>
    </font>
    <font>
      <sz val="11"/>
      <color theme="1"/>
      <name val="宋体"/>
      <charset val="134"/>
      <scheme val="minor"/>
    </font>
    <font>
      <i/>
      <sz val="11"/>
      <color rgb="FF7F7F7F"/>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b/>
      <sz val="13"/>
      <color theme="3"/>
      <name val="宋体"/>
      <charset val="134"/>
      <scheme val="minor"/>
    </font>
    <font>
      <b/>
      <sz val="11"/>
      <color rgb="FFFFFFFF"/>
      <name val="宋体"/>
      <charset val="0"/>
      <scheme val="minor"/>
    </font>
    <font>
      <u/>
      <sz val="11"/>
      <color rgb="FF0000FF"/>
      <name val="宋体"/>
      <charset val="0"/>
      <scheme val="minor"/>
    </font>
    <font>
      <b/>
      <sz val="18"/>
      <color theme="3"/>
      <name val="宋体"/>
      <charset val="134"/>
      <scheme val="minor"/>
    </font>
    <font>
      <sz val="11"/>
      <color rgb="FF9C6500"/>
      <name val="宋体"/>
      <charset val="0"/>
      <scheme val="minor"/>
    </font>
    <font>
      <sz val="11"/>
      <color rgb="FF006100"/>
      <name val="宋体"/>
      <charset val="0"/>
      <scheme val="minor"/>
    </font>
    <font>
      <b/>
      <sz val="11"/>
      <color rgb="FFFA7D00"/>
      <name val="宋体"/>
      <charset val="0"/>
      <scheme val="minor"/>
    </font>
    <font>
      <sz val="11"/>
      <color rgb="FFFF0000"/>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9"/>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8"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s>
  <borders count="18">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style="thin">
        <color auto="true"/>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0" fontId="36" fillId="24" borderId="0" applyNumberFormat="false" applyBorder="false" applyAlignment="false" applyProtection="false">
      <alignment vertical="center"/>
    </xf>
    <xf numFmtId="0" fontId="33" fillId="32" borderId="0" applyNumberFormat="false" applyBorder="false" applyAlignment="false" applyProtection="false">
      <alignment vertical="center"/>
    </xf>
    <xf numFmtId="0" fontId="36" fillId="9" borderId="0" applyNumberFormat="false" applyBorder="false" applyAlignment="false" applyProtection="false">
      <alignment vertical="center"/>
    </xf>
    <xf numFmtId="0" fontId="47" fillId="27" borderId="15" applyNumberFormat="false" applyAlignment="false" applyProtection="false">
      <alignment vertical="center"/>
    </xf>
    <xf numFmtId="0" fontId="33" fillId="29" borderId="0" applyNumberFormat="false" applyBorder="false" applyAlignment="false" applyProtection="false">
      <alignment vertical="center"/>
    </xf>
    <xf numFmtId="0" fontId="33" fillId="26" borderId="0" applyNumberFormat="false" applyBorder="false" applyAlignment="false" applyProtection="false">
      <alignment vertical="center"/>
    </xf>
    <xf numFmtId="44" fontId="34" fillId="0" borderId="0" applyFont="false" applyFill="false" applyBorder="false" applyAlignment="false" applyProtection="false">
      <alignment vertical="center"/>
    </xf>
    <xf numFmtId="0" fontId="36" fillId="25"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36" fillId="18" borderId="0" applyNumberFormat="false" applyBorder="false" applyAlignment="false" applyProtection="false">
      <alignment vertical="center"/>
    </xf>
    <xf numFmtId="0" fontId="36" fillId="22" borderId="0" applyNumberFormat="false" applyBorder="false" applyAlignment="false" applyProtection="false">
      <alignment vertical="center"/>
    </xf>
    <xf numFmtId="0" fontId="36" fillId="23" borderId="0" applyNumberFormat="false" applyBorder="false" applyAlignment="false" applyProtection="false">
      <alignment vertical="center"/>
    </xf>
    <xf numFmtId="0" fontId="36" fillId="30" borderId="0" applyNumberFormat="false" applyBorder="false" applyAlignment="false" applyProtection="false">
      <alignment vertical="center"/>
    </xf>
    <xf numFmtId="0" fontId="36" fillId="28" borderId="0" applyNumberFormat="false" applyBorder="false" applyAlignment="false" applyProtection="false">
      <alignment vertical="center"/>
    </xf>
    <xf numFmtId="0" fontId="45" fillId="21" borderId="15" applyNumberFormat="false" applyAlignment="false" applyProtection="false">
      <alignment vertical="center"/>
    </xf>
    <xf numFmtId="0" fontId="36" fillId="20" borderId="0" applyNumberFormat="false" applyBorder="false" applyAlignment="false" applyProtection="false">
      <alignment vertical="center"/>
    </xf>
    <xf numFmtId="0" fontId="43" fillId="15" borderId="0" applyNumberFormat="false" applyBorder="false" applyAlignment="false" applyProtection="false">
      <alignment vertical="center"/>
    </xf>
    <xf numFmtId="0" fontId="33" fillId="14" borderId="0" applyNumberFormat="false" applyBorder="false" applyAlignment="false" applyProtection="false">
      <alignment vertical="center"/>
    </xf>
    <xf numFmtId="0" fontId="44" fillId="19" borderId="0" applyNumberFormat="false" applyBorder="false" applyAlignment="false" applyProtection="false">
      <alignment vertical="center"/>
    </xf>
    <xf numFmtId="0" fontId="33" fillId="13" borderId="0" applyNumberFormat="false" applyBorder="false" applyAlignment="false" applyProtection="false">
      <alignment vertical="center"/>
    </xf>
    <xf numFmtId="0" fontId="51" fillId="0" borderId="17" applyNumberFormat="false" applyFill="false" applyAlignment="false" applyProtection="false">
      <alignment vertical="center"/>
    </xf>
    <xf numFmtId="0" fontId="50" fillId="31" borderId="0" applyNumberFormat="false" applyBorder="false" applyAlignment="false" applyProtection="false">
      <alignment vertical="center"/>
    </xf>
    <xf numFmtId="0" fontId="40" fillId="12" borderId="13" applyNumberFormat="false" applyAlignment="false" applyProtection="false">
      <alignment vertical="center"/>
    </xf>
    <xf numFmtId="0" fontId="48" fillId="21" borderId="16" applyNumberFormat="false" applyAlignment="false" applyProtection="false">
      <alignment vertical="center"/>
    </xf>
    <xf numFmtId="0" fontId="49" fillId="0" borderId="12"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33" fillId="11"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42" fontId="34" fillId="0" borderId="0" applyFont="false" applyFill="false" applyBorder="false" applyAlignment="false" applyProtection="false">
      <alignment vertical="center"/>
    </xf>
    <xf numFmtId="0" fontId="33" fillId="7" borderId="0" applyNumberFormat="false" applyBorder="false" applyAlignment="false" applyProtection="false">
      <alignment vertical="center"/>
    </xf>
    <xf numFmtId="43" fontId="34" fillId="0" borderId="0" applyFont="false" applyFill="false" applyBorder="false" applyAlignment="false" applyProtection="false">
      <alignment vertical="center"/>
    </xf>
    <xf numFmtId="0" fontId="37" fillId="0" borderId="0" applyNumberFormat="false" applyFill="false" applyBorder="false" applyAlignment="false" applyProtection="false">
      <alignment vertical="center"/>
    </xf>
    <xf numFmtId="0" fontId="42" fillId="0" borderId="0" applyNumberFormat="false" applyFill="false" applyBorder="false" applyAlignment="false" applyProtection="false">
      <alignment vertical="center"/>
    </xf>
    <xf numFmtId="0" fontId="33" fillId="17" borderId="0" applyNumberFormat="false" applyBorder="false" applyAlignment="false" applyProtection="false">
      <alignment vertical="center"/>
    </xf>
    <xf numFmtId="0" fontId="46" fillId="0" borderId="0" applyNumberFormat="false" applyFill="false" applyBorder="false" applyAlignment="false" applyProtection="false">
      <alignment vertical="center"/>
    </xf>
    <xf numFmtId="0" fontId="36" fillId="16" borderId="0" applyNumberFormat="false" applyBorder="false" applyAlignment="false" applyProtection="false">
      <alignment vertical="center"/>
    </xf>
    <xf numFmtId="0" fontId="34" fillId="6" borderId="11" applyNumberFormat="false" applyFont="false" applyAlignment="false" applyProtection="false">
      <alignment vertical="center"/>
    </xf>
    <xf numFmtId="0" fontId="33" fillId="5" borderId="0" applyNumberFormat="false" applyBorder="false" applyAlignment="false" applyProtection="false">
      <alignment vertical="center"/>
    </xf>
    <xf numFmtId="0" fontId="36" fillId="4" borderId="0" applyNumberFormat="false" applyBorder="false" applyAlignment="false" applyProtection="false">
      <alignment vertical="center"/>
    </xf>
    <xf numFmtId="0" fontId="33" fillId="8"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41" fontId="34" fillId="0" borderId="0" applyFont="false" applyFill="false" applyBorder="false" applyAlignment="false" applyProtection="false">
      <alignment vertical="center"/>
    </xf>
    <xf numFmtId="0" fontId="39" fillId="0" borderId="12" applyNumberFormat="false" applyFill="false" applyAlignment="false" applyProtection="false">
      <alignment vertical="center"/>
    </xf>
    <xf numFmtId="0" fontId="33" fillId="3" borderId="0" applyNumberFormat="false" applyBorder="false" applyAlignment="false" applyProtection="false">
      <alignment vertical="center"/>
    </xf>
    <xf numFmtId="0" fontId="38" fillId="0" borderId="14" applyNumberFormat="false" applyFill="false" applyAlignment="false" applyProtection="false">
      <alignment vertical="center"/>
    </xf>
    <xf numFmtId="0" fontId="36" fillId="10" borderId="0" applyNumberFormat="false" applyBorder="false" applyAlignment="false" applyProtection="false">
      <alignment vertical="center"/>
    </xf>
    <xf numFmtId="0" fontId="33" fillId="2" borderId="0" applyNumberFormat="false" applyBorder="false" applyAlignment="false" applyProtection="false">
      <alignment vertical="center"/>
    </xf>
    <xf numFmtId="0" fontId="32" fillId="0" borderId="10" applyNumberFormat="false" applyFill="false" applyAlignment="false" applyProtection="false">
      <alignment vertical="center"/>
    </xf>
  </cellStyleXfs>
  <cellXfs count="104">
    <xf numFmtId="0" fontId="0" fillId="0" borderId="0" xfId="0">
      <alignment vertical="center"/>
    </xf>
    <xf numFmtId="0" fontId="1" fillId="0" borderId="0" xfId="0" applyFont="true">
      <alignmen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vertical="center" wrapText="true"/>
    </xf>
    <xf numFmtId="0" fontId="4" fillId="0" borderId="1" xfId="0" applyFont="true" applyFill="true" applyBorder="true" applyAlignment="true">
      <alignment vertical="center" wrapText="true"/>
    </xf>
    <xf numFmtId="0" fontId="5" fillId="0" borderId="0" xfId="0" applyFont="true" applyFill="true" applyAlignment="true">
      <alignment vertical="center"/>
    </xf>
    <xf numFmtId="0" fontId="6" fillId="0" borderId="0" xfId="0" applyFont="true" applyFill="true" applyBorder="true" applyAlignment="true">
      <alignment horizontal="center" vertical="center" wrapText="true"/>
    </xf>
    <xf numFmtId="0" fontId="7" fillId="0" borderId="0" xfId="0" applyFont="true" applyFill="true" applyBorder="true" applyAlignment="true">
      <alignment horizontal="center" vertical="center" wrapText="true"/>
    </xf>
    <xf numFmtId="0" fontId="7" fillId="0" borderId="0" xfId="0" applyFont="true" applyFill="true" applyBorder="true" applyAlignment="true">
      <alignment vertical="center" wrapText="true"/>
    </xf>
    <xf numFmtId="0" fontId="8" fillId="0" borderId="0" xfId="0" applyFont="true" applyFill="true" applyBorder="true" applyAlignment="true">
      <alignment horizontal="right" vertical="center" wrapText="true"/>
    </xf>
    <xf numFmtId="0" fontId="9" fillId="0" borderId="2"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4" fontId="7" fillId="0" borderId="2" xfId="0" applyNumberFormat="true" applyFont="true" applyFill="true" applyBorder="true" applyAlignment="true">
      <alignment horizontal="left" vertical="center" wrapText="true"/>
    </xf>
    <xf numFmtId="0" fontId="7" fillId="0" borderId="2" xfId="0" applyFont="true" applyFill="true" applyBorder="true" applyAlignment="true">
      <alignment vertical="center" wrapText="true"/>
    </xf>
    <xf numFmtId="0" fontId="11" fillId="0" borderId="2" xfId="0" applyFont="true" applyFill="true" applyBorder="true" applyAlignment="true">
      <alignment vertical="center" wrapText="true"/>
    </xf>
    <xf numFmtId="0" fontId="12" fillId="0" borderId="2" xfId="0" applyFont="true" applyFill="true" applyBorder="true" applyAlignment="true">
      <alignment horizontal="center" vertical="center" wrapText="true"/>
    </xf>
    <xf numFmtId="176" fontId="7" fillId="0" borderId="2" xfId="0" applyNumberFormat="true" applyFont="true" applyFill="true" applyBorder="true" applyAlignment="true">
      <alignment vertical="center" wrapText="true"/>
    </xf>
    <xf numFmtId="0" fontId="4" fillId="0" borderId="2" xfId="0" applyFont="true" applyFill="true" applyBorder="true" applyAlignment="true">
      <alignment vertical="center" wrapText="true"/>
    </xf>
    <xf numFmtId="0" fontId="13" fillId="0" borderId="0" xfId="0" applyFont="true" applyBorder="true" applyAlignment="true">
      <alignment horizontal="center" vertical="center" wrapText="true"/>
    </xf>
    <xf numFmtId="0" fontId="14" fillId="0" borderId="0" xfId="0" applyFont="true" applyBorder="true" applyAlignment="true">
      <alignment vertical="center" wrapText="true"/>
    </xf>
    <xf numFmtId="0" fontId="14" fillId="0" borderId="0" xfId="0" applyFont="true" applyBorder="true" applyAlignment="true">
      <alignment horizontal="right" vertical="center" wrapText="true"/>
    </xf>
    <xf numFmtId="0" fontId="15" fillId="0" borderId="3" xfId="0" applyFont="true" applyBorder="true" applyAlignment="true">
      <alignment horizontal="center" vertical="center" wrapText="true"/>
    </xf>
    <xf numFmtId="0" fontId="14" fillId="0" borderId="3" xfId="0" applyFont="true" applyBorder="true" applyAlignment="true">
      <alignment vertical="center" wrapText="true"/>
    </xf>
    <xf numFmtId="4" fontId="14" fillId="0" borderId="2" xfId="0" applyNumberFormat="true" applyFont="true" applyFill="true" applyBorder="true" applyAlignment="true">
      <alignment horizontal="right" vertical="center" wrapText="true"/>
    </xf>
    <xf numFmtId="177" fontId="14" fillId="0" borderId="2" xfId="0" applyNumberFormat="true" applyFont="true" applyFill="true" applyBorder="true" applyAlignment="true">
      <alignment horizontal="right" vertical="center" wrapText="true"/>
    </xf>
    <xf numFmtId="176" fontId="14" fillId="0" borderId="3" xfId="0" applyNumberFormat="true" applyFont="true" applyBorder="true" applyAlignment="true">
      <alignment horizontal="right" vertical="center" wrapText="true"/>
    </xf>
    <xf numFmtId="4" fontId="16" fillId="0" borderId="2" xfId="0" applyNumberFormat="true" applyFont="true" applyFill="true" applyBorder="true" applyAlignment="true">
      <alignment horizontal="right" vertical="center" wrapText="true"/>
    </xf>
    <xf numFmtId="177" fontId="16" fillId="0" borderId="2" xfId="0" applyNumberFormat="true" applyFont="true" applyFill="true" applyBorder="true" applyAlignment="true">
      <alignment horizontal="right" vertical="center" wrapText="true"/>
    </xf>
    <xf numFmtId="0" fontId="14" fillId="0" borderId="2" xfId="0" applyFont="true" applyFill="true" applyBorder="true" applyAlignment="true">
      <alignment horizontal="center" vertical="center" wrapText="true"/>
    </xf>
    <xf numFmtId="176" fontId="14" fillId="0" borderId="2" xfId="0" applyNumberFormat="true" applyFont="true" applyFill="true" applyBorder="true" applyAlignment="true">
      <alignment horizontal="center" vertical="center" wrapText="true"/>
    </xf>
    <xf numFmtId="0" fontId="17" fillId="0" borderId="2" xfId="0" applyFont="true" applyFill="true" applyBorder="true" applyAlignment="true">
      <alignment vertical="center" wrapText="true"/>
    </xf>
    <xf numFmtId="10" fontId="14" fillId="0" borderId="2" xfId="9" applyNumberFormat="true" applyFont="true" applyBorder="true" applyAlignment="true">
      <alignment horizontal="center" vertical="center" wrapText="true"/>
    </xf>
    <xf numFmtId="0" fontId="14" fillId="0" borderId="0" xfId="0" applyFont="true" applyBorder="true" applyAlignment="true">
      <alignment horizontal="center" vertical="center" wrapText="true"/>
    </xf>
    <xf numFmtId="0" fontId="14" fillId="0" borderId="0" xfId="0" applyFont="true" applyAlignment="true">
      <alignment horizontal="justify" vertical="center" wrapText="true"/>
    </xf>
    <xf numFmtId="0" fontId="15" fillId="0" borderId="3" xfId="0" applyFont="true" applyBorder="true" applyAlignment="true">
      <alignment vertical="center" wrapText="true"/>
    </xf>
    <xf numFmtId="0" fontId="15" fillId="0" borderId="2" xfId="0" applyFont="true" applyFill="true" applyBorder="true" applyAlignment="true">
      <alignment horizontal="left" vertical="center" wrapText="true"/>
    </xf>
    <xf numFmtId="0" fontId="14" fillId="0" borderId="2" xfId="0" applyFont="true" applyFill="true" applyBorder="true" applyAlignment="true">
      <alignment horizontal="left" vertical="center" wrapText="true"/>
    </xf>
    <xf numFmtId="0" fontId="14" fillId="0" borderId="3" xfId="0" applyFont="true" applyBorder="true" applyAlignment="true">
      <alignment horizontal="left" vertical="center" wrapText="true"/>
    </xf>
    <xf numFmtId="0" fontId="18" fillId="0" borderId="2" xfId="0" applyFont="true" applyFill="true" applyBorder="true" applyAlignment="true">
      <alignment vertical="center" wrapText="true"/>
    </xf>
    <xf numFmtId="4" fontId="14" fillId="0" borderId="3" xfId="0" applyNumberFormat="true" applyFont="true" applyBorder="true" applyAlignment="true">
      <alignment horizontal="right" vertical="center" wrapText="true"/>
    </xf>
    <xf numFmtId="4" fontId="19" fillId="0" borderId="2" xfId="0" applyNumberFormat="true" applyFont="true" applyFill="true" applyBorder="true" applyAlignment="true">
      <alignment horizontal="right" vertical="center" wrapText="true"/>
    </xf>
    <xf numFmtId="177" fontId="19" fillId="0" borderId="2" xfId="0" applyNumberFormat="true" applyFont="true" applyFill="true" applyBorder="true" applyAlignment="true">
      <alignment horizontal="right" vertical="center" wrapText="true"/>
    </xf>
    <xf numFmtId="4" fontId="20" fillId="0" borderId="2" xfId="0" applyNumberFormat="true" applyFont="true" applyFill="true" applyBorder="true" applyAlignment="true">
      <alignment horizontal="right" vertical="center" wrapText="true"/>
    </xf>
    <xf numFmtId="0" fontId="21" fillId="0" borderId="2" xfId="0" applyFont="true" applyFill="true" applyBorder="true" applyAlignment="true">
      <alignment horizontal="right" vertical="center" wrapText="true"/>
    </xf>
    <xf numFmtId="10" fontId="21" fillId="0" borderId="2" xfId="9" applyNumberFormat="true" applyFont="true" applyBorder="true" applyAlignment="true">
      <alignment horizontal="right" vertical="center" wrapText="true"/>
    </xf>
    <xf numFmtId="4" fontId="22" fillId="0" borderId="2" xfId="0" applyNumberFormat="true" applyFont="true" applyFill="true" applyBorder="true" applyAlignment="true">
      <alignment horizontal="right" vertical="center" wrapText="true"/>
    </xf>
    <xf numFmtId="10" fontId="23" fillId="0" borderId="2" xfId="9" applyNumberFormat="true" applyFont="true" applyBorder="true" applyAlignment="true">
      <alignment horizontal="right" vertical="center" wrapText="true"/>
    </xf>
    <xf numFmtId="0" fontId="13" fillId="0" borderId="0" xfId="0" applyFont="true" applyAlignment="true">
      <alignment horizontal="center" vertical="center" wrapText="true"/>
    </xf>
    <xf numFmtId="4" fontId="24" fillId="0" borderId="2" xfId="0" applyNumberFormat="true" applyFont="true" applyFill="true" applyBorder="true" applyAlignment="true">
      <alignment horizontal="right" vertical="center" wrapText="true"/>
    </xf>
    <xf numFmtId="177" fontId="24" fillId="0" borderId="2" xfId="0" applyNumberFormat="true" applyFont="true" applyFill="true" applyBorder="true" applyAlignment="true">
      <alignment horizontal="right" vertical="center" wrapText="true"/>
    </xf>
    <xf numFmtId="0" fontId="17" fillId="0" borderId="4" xfId="0" applyFont="true" applyFill="true" applyBorder="true" applyAlignment="true">
      <alignment vertical="center" wrapText="true"/>
    </xf>
    <xf numFmtId="4" fontId="24" fillId="0" borderId="4" xfId="0" applyNumberFormat="true" applyFont="true" applyFill="true" applyBorder="true" applyAlignment="true">
      <alignment horizontal="right" vertical="center" wrapText="true"/>
    </xf>
    <xf numFmtId="177" fontId="24" fillId="0" borderId="4" xfId="0" applyNumberFormat="true" applyFont="true" applyFill="true" applyBorder="true" applyAlignment="true">
      <alignment horizontal="right" vertical="center" wrapText="true"/>
    </xf>
    <xf numFmtId="0" fontId="18" fillId="0" borderId="5" xfId="0" applyFont="true" applyFill="true" applyBorder="true" applyAlignment="true">
      <alignment vertical="center" wrapText="true"/>
    </xf>
    <xf numFmtId="4" fontId="24" fillId="0" borderId="5" xfId="0" applyNumberFormat="true" applyFont="true" applyFill="true" applyBorder="true" applyAlignment="true">
      <alignment horizontal="right" vertical="center" wrapText="true"/>
    </xf>
    <xf numFmtId="177" fontId="24" fillId="0" borderId="5" xfId="0" applyNumberFormat="true" applyFont="true" applyFill="true" applyBorder="true" applyAlignment="true">
      <alignment horizontal="right" vertical="center" wrapText="true"/>
    </xf>
    <xf numFmtId="0" fontId="25" fillId="0" borderId="0" xfId="0" applyFont="true" applyFill="true" applyAlignment="true">
      <alignment horizontal="center" vertical="center" wrapText="true"/>
    </xf>
    <xf numFmtId="0" fontId="14" fillId="0" borderId="2" xfId="0" applyFont="true" applyFill="true" applyBorder="true" applyAlignment="true">
      <alignment vertical="center" wrapText="true"/>
    </xf>
    <xf numFmtId="0" fontId="14" fillId="0" borderId="4" xfId="0" applyFont="true" applyFill="true" applyBorder="true" applyAlignment="true">
      <alignment vertical="center" wrapText="true"/>
    </xf>
    <xf numFmtId="0" fontId="17" fillId="0" borderId="5" xfId="0" applyFont="true" applyFill="true" applyBorder="true" applyAlignment="true">
      <alignment vertical="center" wrapText="true"/>
    </xf>
    <xf numFmtId="0" fontId="16" fillId="0" borderId="2" xfId="0" applyFont="true" applyFill="true" applyBorder="true" applyAlignment="true">
      <alignment horizontal="left" vertical="center" wrapText="true"/>
    </xf>
    <xf numFmtId="4" fontId="26" fillId="0" borderId="2" xfId="0" applyNumberFormat="true" applyFont="true" applyFill="true" applyBorder="true" applyAlignment="true">
      <alignment horizontal="right" vertical="center" wrapText="true"/>
    </xf>
    <xf numFmtId="0" fontId="26" fillId="0" borderId="2" xfId="0" applyFont="true" applyFill="true" applyBorder="true" applyAlignment="true">
      <alignment horizontal="left" vertical="center" wrapText="true"/>
    </xf>
    <xf numFmtId="177" fontId="26" fillId="0" borderId="2" xfId="0" applyNumberFormat="true" applyFont="true" applyFill="true" applyBorder="true" applyAlignment="true">
      <alignment horizontal="right" vertical="center" wrapText="true"/>
    </xf>
    <xf numFmtId="0" fontId="15" fillId="0" borderId="2" xfId="0" applyFont="true" applyFill="true" applyBorder="true" applyAlignment="true">
      <alignment vertical="center" wrapText="true"/>
    </xf>
    <xf numFmtId="4" fontId="26" fillId="0" borderId="3" xfId="0" applyNumberFormat="true" applyFont="true" applyBorder="true" applyAlignment="true">
      <alignment horizontal="right" vertical="center" wrapText="true"/>
    </xf>
    <xf numFmtId="10" fontId="16" fillId="0" borderId="2" xfId="9" applyNumberFormat="true" applyFont="true" applyBorder="true" applyAlignment="true">
      <alignment horizontal="right" vertical="center" wrapText="true"/>
    </xf>
    <xf numFmtId="10" fontId="14" fillId="0" borderId="3" xfId="0" applyNumberFormat="true" applyFont="true" applyBorder="true" applyAlignment="true">
      <alignment vertical="center" wrapText="true"/>
    </xf>
    <xf numFmtId="4" fontId="27" fillId="0" borderId="2" xfId="0" applyNumberFormat="true" applyFont="true" applyFill="true" applyBorder="true" applyAlignment="true">
      <alignment horizontal="right" vertical="center" wrapText="true"/>
    </xf>
    <xf numFmtId="10" fontId="19" fillId="0" borderId="2" xfId="9" applyNumberFormat="true" applyFont="true" applyBorder="true" applyAlignment="true">
      <alignment horizontal="right" vertical="center" wrapText="true"/>
    </xf>
    <xf numFmtId="0" fontId="28" fillId="0" borderId="6" xfId="0" applyFont="true" applyBorder="true" applyAlignment="true">
      <alignment vertical="center" wrapText="true"/>
    </xf>
    <xf numFmtId="0" fontId="25" fillId="0" borderId="0" xfId="0" applyFont="true" applyFill="true" applyBorder="true" applyAlignment="true">
      <alignment vertical="center" wrapText="true"/>
    </xf>
    <xf numFmtId="0" fontId="13" fillId="0" borderId="0" xfId="0" applyFont="true" applyFill="true" applyBorder="true" applyAlignment="true">
      <alignment horizontal="center" vertical="center" wrapText="true"/>
    </xf>
    <xf numFmtId="0" fontId="17" fillId="0" borderId="0" xfId="0" applyFont="true" applyFill="true" applyBorder="true" applyAlignment="true">
      <alignment vertical="center" wrapText="true"/>
    </xf>
    <xf numFmtId="0" fontId="17" fillId="0" borderId="0" xfId="0" applyFont="true" applyFill="true" applyBorder="true" applyAlignment="true">
      <alignment horizontal="right" vertical="center" wrapText="true"/>
    </xf>
    <xf numFmtId="0" fontId="18" fillId="0" borderId="2" xfId="0" applyFont="true" applyFill="true" applyBorder="true" applyAlignment="true">
      <alignment horizontal="center" vertical="center" wrapText="true"/>
    </xf>
    <xf numFmtId="0" fontId="12" fillId="0" borderId="2" xfId="0" applyFont="true" applyFill="true" applyBorder="true" applyAlignment="true">
      <alignment vertical="center" wrapText="true"/>
    </xf>
    <xf numFmtId="4" fontId="12" fillId="0" borderId="2" xfId="0" applyNumberFormat="true" applyFont="true" applyFill="true" applyBorder="true" applyAlignment="true">
      <alignment horizontal="right" vertical="center"/>
    </xf>
    <xf numFmtId="0" fontId="29" fillId="0" borderId="2" xfId="0" applyFont="true" applyFill="true" applyBorder="true" applyAlignment="true">
      <alignment vertical="center" wrapText="true"/>
    </xf>
    <xf numFmtId="4" fontId="29" fillId="0" borderId="2" xfId="0" applyNumberFormat="true" applyFont="true" applyFill="true" applyBorder="true" applyAlignment="true">
      <alignment horizontal="right" vertical="center"/>
    </xf>
    <xf numFmtId="0" fontId="14" fillId="0" borderId="0" xfId="0" applyFont="true" applyFill="true" applyBorder="true" applyAlignment="true">
      <alignment vertical="center" wrapText="true"/>
    </xf>
    <xf numFmtId="0" fontId="15" fillId="0" borderId="2" xfId="0" applyFont="true" applyFill="true" applyBorder="true" applyAlignment="true">
      <alignment horizontal="center" vertical="center" wrapText="true"/>
    </xf>
    <xf numFmtId="176" fontId="15" fillId="0" borderId="2" xfId="0" applyNumberFormat="true" applyFont="true" applyFill="true" applyBorder="true" applyAlignment="true">
      <alignment horizontal="center" vertical="center" wrapText="true"/>
    </xf>
    <xf numFmtId="10" fontId="15" fillId="0" borderId="2" xfId="9" applyNumberFormat="true" applyFont="true" applyBorder="true" applyAlignment="true">
      <alignment horizontal="center" vertical="center" wrapText="true"/>
    </xf>
    <xf numFmtId="0" fontId="14" fillId="0" borderId="0" xfId="0" applyFont="true" applyBorder="true" applyAlignment="true">
      <alignment horizontal="left" vertical="center" wrapText="true"/>
    </xf>
    <xf numFmtId="0" fontId="28" fillId="0" borderId="2" xfId="0" applyFont="true" applyFill="true" applyBorder="true" applyAlignment="true">
      <alignment vertical="center" wrapText="true"/>
    </xf>
    <xf numFmtId="0" fontId="25" fillId="0" borderId="2" xfId="0" applyFont="true" applyFill="true" applyBorder="true" applyAlignment="true">
      <alignment vertical="center" wrapText="true"/>
    </xf>
    <xf numFmtId="0" fontId="16" fillId="0" borderId="2" xfId="0" applyFont="true" applyFill="true" applyBorder="true" applyAlignment="true">
      <alignment horizontal="center" vertical="center" wrapText="true"/>
    </xf>
    <xf numFmtId="4" fontId="13" fillId="0" borderId="0" xfId="0" applyNumberFormat="true" applyFont="true" applyAlignment="true">
      <alignment horizontal="center" vertical="center" wrapText="true"/>
    </xf>
    <xf numFmtId="0" fontId="15" fillId="0" borderId="3" xfId="0" applyFont="true" applyBorder="true" applyAlignment="true">
      <alignment horizontal="left" vertical="center" wrapText="true"/>
    </xf>
    <xf numFmtId="0" fontId="14" fillId="0" borderId="7" xfId="0" applyFont="true" applyBorder="true" applyAlignment="true">
      <alignment horizontal="left" vertical="center" wrapText="true"/>
    </xf>
    <xf numFmtId="0" fontId="15" fillId="0" borderId="5" xfId="0" applyFont="true" applyBorder="true" applyAlignment="true">
      <alignment horizontal="left" vertical="center" wrapText="true"/>
    </xf>
    <xf numFmtId="4" fontId="14" fillId="0" borderId="8" xfId="0" applyNumberFormat="true" applyFont="true" applyFill="true" applyBorder="true" applyAlignment="true">
      <alignment horizontal="right" vertical="center" wrapText="true"/>
    </xf>
    <xf numFmtId="0" fontId="25" fillId="0" borderId="0" xfId="0" applyFont="true" applyFill="true" applyAlignment="true">
      <alignment horizontal="justify" vertical="center" wrapText="true"/>
    </xf>
    <xf numFmtId="177" fontId="14" fillId="0" borderId="9" xfId="0" applyNumberFormat="true" applyFont="true" applyFill="true" applyBorder="true" applyAlignment="true">
      <alignment horizontal="right" vertical="center" wrapText="true"/>
    </xf>
    <xf numFmtId="0" fontId="27" fillId="0" borderId="2" xfId="0" applyFont="true" applyFill="true" applyBorder="true" applyAlignment="true">
      <alignment horizontal="left" vertical="center" wrapText="true"/>
    </xf>
    <xf numFmtId="4" fontId="15" fillId="0" borderId="2" xfId="0" applyNumberFormat="true" applyFont="true" applyFill="true" applyBorder="true" applyAlignment="true">
      <alignment horizontal="right" vertical="center" wrapText="true"/>
    </xf>
    <xf numFmtId="177" fontId="15" fillId="0" borderId="2" xfId="0" applyNumberFormat="true" applyFont="true" applyFill="true" applyBorder="true" applyAlignment="true">
      <alignment horizontal="right" vertical="center" wrapText="true"/>
    </xf>
    <xf numFmtId="43" fontId="14" fillId="0" borderId="3" xfId="31" applyFont="true" applyBorder="true" applyAlignment="true">
      <alignment vertical="center" wrapText="true"/>
    </xf>
    <xf numFmtId="10" fontId="21" fillId="0" borderId="2" xfId="9" applyNumberFormat="true" applyFont="true" applyBorder="true" applyAlignment="true">
      <alignment vertical="center" wrapText="true"/>
    </xf>
    <xf numFmtId="9" fontId="14" fillId="0" borderId="3" xfId="0" applyNumberFormat="true" applyFont="true" applyBorder="true" applyAlignment="true">
      <alignment vertical="center" wrapText="true"/>
    </xf>
    <xf numFmtId="0" fontId="30" fillId="0" borderId="0" xfId="0" applyFont="true">
      <alignment vertical="center"/>
    </xf>
    <xf numFmtId="0" fontId="31" fillId="0" borderId="0" xfId="0" applyFont="true" applyBorder="true" applyAlignment="true">
      <alignment horizontal="center" vertical="center" wrapText="true"/>
    </xf>
    <xf numFmtId="0" fontId="24" fillId="0" borderId="0" xfId="0" applyFont="true" applyBorder="true" applyAlignment="true">
      <alignmen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A34"/>
  <sheetViews>
    <sheetView view="pageBreakPreview" zoomScaleNormal="145" zoomScaleSheetLayoutView="100" workbookViewId="0">
      <selection activeCell="D36" sqref="D36"/>
    </sheetView>
  </sheetViews>
  <sheetFormatPr defaultColWidth="10" defaultRowHeight="13.5"/>
  <cols>
    <col min="1" max="1" width="72.375" style="101" customWidth="true"/>
    <col min="2" max="2" width="9.75" style="101" customWidth="true"/>
    <col min="3" max="16384" width="10" style="101"/>
  </cols>
  <sheetData>
    <row r="2" ht="22.7" customHeight="true" spans="1:1">
      <c r="A2" s="102" t="s">
        <v>0</v>
      </c>
    </row>
    <row r="3" ht="17.1" customHeight="true" spans="1:1">
      <c r="A3" s="103"/>
    </row>
    <row r="4" ht="17.1" customHeight="true" spans="1:1">
      <c r="A4" s="103" t="s">
        <v>1</v>
      </c>
    </row>
    <row r="5" ht="17.1" customHeight="true" spans="1:1">
      <c r="A5" s="103"/>
    </row>
    <row r="6" ht="17.1" customHeight="true" spans="1:1">
      <c r="A6" s="103" t="s">
        <v>2</v>
      </c>
    </row>
    <row r="7" ht="17.1" customHeight="true" spans="1:1">
      <c r="A7" s="103" t="s">
        <v>3</v>
      </c>
    </row>
    <row r="8" ht="17.1" customHeight="true" spans="1:1">
      <c r="A8" s="103" t="s">
        <v>4</v>
      </c>
    </row>
    <row r="9" ht="17.1" customHeight="true" spans="1:1">
      <c r="A9" s="103" t="s">
        <v>5</v>
      </c>
    </row>
    <row r="10" ht="17.1" customHeight="true" spans="1:1">
      <c r="A10" s="103" t="s">
        <v>6</v>
      </c>
    </row>
    <row r="11" ht="17.1" customHeight="true" spans="1:1">
      <c r="A11" s="103" t="s">
        <v>7</v>
      </c>
    </row>
    <row r="12" ht="17.1" customHeight="true" spans="1:1">
      <c r="A12" s="103" t="s">
        <v>8</v>
      </c>
    </row>
    <row r="13" ht="17.1" customHeight="true" spans="1:1">
      <c r="A13" s="103" t="s">
        <v>9</v>
      </c>
    </row>
    <row r="14" ht="17.1" customHeight="true" spans="1:1">
      <c r="A14" s="103" t="s">
        <v>10</v>
      </c>
    </row>
    <row r="15" ht="17.1" customHeight="true" spans="1:1">
      <c r="A15" s="103" t="s">
        <v>11</v>
      </c>
    </row>
    <row r="16" ht="17.1" customHeight="true" spans="1:1">
      <c r="A16" s="103" t="s">
        <v>12</v>
      </c>
    </row>
    <row r="17" ht="17.1" customHeight="true" spans="1:1">
      <c r="A17" s="103" t="s">
        <v>13</v>
      </c>
    </row>
    <row r="18" ht="17.1" customHeight="true" spans="1:1">
      <c r="A18" s="103" t="s">
        <v>14</v>
      </c>
    </row>
    <row r="19" ht="17.1" customHeight="true" spans="1:1">
      <c r="A19" s="103" t="s">
        <v>15</v>
      </c>
    </row>
    <row r="20" ht="17.1" customHeight="true" spans="1:1">
      <c r="A20" s="103" t="s">
        <v>16</v>
      </c>
    </row>
    <row r="21" ht="17.1" customHeight="true" spans="1:1">
      <c r="A21" s="103" t="s">
        <v>17</v>
      </c>
    </row>
    <row r="22" ht="17.1" customHeight="true" spans="1:1">
      <c r="A22" s="103" t="s">
        <v>18</v>
      </c>
    </row>
    <row r="23" ht="17.1" customHeight="true" spans="1:1">
      <c r="A23" s="103" t="s">
        <v>19</v>
      </c>
    </row>
    <row r="24" ht="17.1" customHeight="true" spans="1:1">
      <c r="A24" s="103" t="s">
        <v>20</v>
      </c>
    </row>
    <row r="25" ht="17.1" customHeight="true" spans="1:1">
      <c r="A25" s="103" t="s">
        <v>21</v>
      </c>
    </row>
    <row r="26" ht="17.1" customHeight="true" spans="1:1">
      <c r="A26" s="103" t="s">
        <v>22</v>
      </c>
    </row>
    <row r="27" ht="17.1" customHeight="true" spans="1:1">
      <c r="A27" s="103" t="s">
        <v>23</v>
      </c>
    </row>
    <row r="28" ht="17.1" customHeight="true" spans="1:1">
      <c r="A28" s="103" t="s">
        <v>24</v>
      </c>
    </row>
    <row r="29" ht="17.1" customHeight="true" spans="1:1">
      <c r="A29" s="103" t="s">
        <v>25</v>
      </c>
    </row>
    <row r="30" ht="17.1" customHeight="true" spans="1:1">
      <c r="A30" s="103" t="s">
        <v>26</v>
      </c>
    </row>
    <row r="31" ht="17.1" customHeight="true" spans="1:1">
      <c r="A31" s="103" t="s">
        <v>27</v>
      </c>
    </row>
    <row r="32" ht="17.1" customHeight="true" spans="1:1">
      <c r="A32" s="103"/>
    </row>
    <row r="33" ht="17.1" customHeight="true" spans="1:1">
      <c r="A33" s="103"/>
    </row>
    <row r="34" ht="17.1" customHeight="true"/>
  </sheetData>
  <pageMargins left="1.10236220472441" right="0.31496062992126" top="0.236220472440945" bottom="0.23622047244094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zoomScaleSheetLayoutView="100" workbookViewId="0">
      <selection activeCell="F3" sqref="F3"/>
    </sheetView>
  </sheetViews>
  <sheetFormatPr defaultColWidth="10" defaultRowHeight="13.5" outlineLevelRow="6" outlineLevelCol="4"/>
  <cols>
    <col min="1" max="1" width="45.625" style="1" customWidth="true"/>
    <col min="2" max="2" width="10.75" style="1" customWidth="true"/>
    <col min="3" max="3" width="21" style="1" customWidth="true"/>
    <col min="4" max="4" width="16.875" style="1" customWidth="true"/>
    <col min="5" max="5" width="20.875" style="1" customWidth="true"/>
    <col min="6" max="6" width="9.75" style="1" customWidth="true"/>
    <col min="7" max="16384" width="10" style="1"/>
  </cols>
  <sheetData>
    <row r="1" ht="39.95" customHeight="true" spans="1:5">
      <c r="A1" s="18" t="s">
        <v>10</v>
      </c>
      <c r="B1" s="18"/>
      <c r="C1" s="18"/>
      <c r="D1" s="18"/>
      <c r="E1" s="18"/>
    </row>
    <row r="2" ht="22.7" customHeight="true" spans="1:5">
      <c r="A2" s="19"/>
      <c r="B2" s="19"/>
      <c r="C2" s="19"/>
      <c r="D2" s="19"/>
      <c r="E2" s="20" t="s">
        <v>40</v>
      </c>
    </row>
    <row r="3" ht="34.15" customHeight="true" spans="1:5">
      <c r="A3" s="21" t="s">
        <v>446</v>
      </c>
      <c r="B3" s="21" t="s">
        <v>30</v>
      </c>
      <c r="C3" s="21" t="s">
        <v>31</v>
      </c>
      <c r="D3" s="21" t="s">
        <v>32</v>
      </c>
      <c r="E3" s="21" t="s">
        <v>434</v>
      </c>
    </row>
    <row r="4" ht="25.7" customHeight="true" spans="1:5">
      <c r="A4" s="22" t="s">
        <v>450</v>
      </c>
      <c r="B4" s="22"/>
      <c r="C4" s="22"/>
      <c r="D4" s="22"/>
      <c r="E4" s="22"/>
    </row>
    <row r="5" ht="25.7" customHeight="true" spans="1:5">
      <c r="A5" s="22" t="s">
        <v>451</v>
      </c>
      <c r="B5" s="22"/>
      <c r="C5" s="22"/>
      <c r="D5" s="22"/>
      <c r="E5" s="22"/>
    </row>
    <row r="6" ht="25.7" customHeight="true" spans="1:5">
      <c r="A6" s="22"/>
      <c r="B6" s="22"/>
      <c r="C6" s="22"/>
      <c r="D6" s="22"/>
      <c r="E6" s="22"/>
    </row>
    <row r="7" ht="25.7" customHeight="true" spans="1:5">
      <c r="A7" s="22" t="s">
        <v>449</v>
      </c>
      <c r="B7" s="22"/>
      <c r="C7" s="22"/>
      <c r="D7" s="22"/>
      <c r="E7" s="22"/>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view="pageBreakPreview" zoomScaleNormal="100" zoomScaleSheetLayoutView="100" workbookViewId="0">
      <selection activeCell="C32" sqref="C32"/>
    </sheetView>
  </sheetViews>
  <sheetFormatPr defaultColWidth="10" defaultRowHeight="13.5" outlineLevelCol="5"/>
  <cols>
    <col min="1" max="1" width="5.625" style="1" customWidth="true"/>
    <col min="2" max="2" width="23.625" style="1" customWidth="true"/>
    <col min="3" max="3" width="20" style="1" customWidth="true"/>
    <col min="4" max="4" width="19" style="1" customWidth="true"/>
    <col min="5" max="6" width="16.375" style="1" customWidth="true"/>
    <col min="7" max="7" width="9.75" style="1" customWidth="true"/>
    <col min="8" max="16384" width="10" style="1"/>
  </cols>
  <sheetData>
    <row r="1" ht="39.95" customHeight="true" spans="1:6">
      <c r="A1" s="18" t="s">
        <v>452</v>
      </c>
      <c r="B1" s="18"/>
      <c r="C1" s="18"/>
      <c r="D1" s="18"/>
      <c r="E1" s="18"/>
      <c r="F1" s="18"/>
    </row>
    <row r="2" ht="22.7" customHeight="true" spans="1:6">
      <c r="A2" s="19"/>
      <c r="B2" s="19"/>
      <c r="C2" s="19"/>
      <c r="D2" s="19"/>
      <c r="E2" s="19"/>
      <c r="F2" s="20" t="s">
        <v>40</v>
      </c>
    </row>
    <row r="3" ht="26" customHeight="true" spans="1:6">
      <c r="A3" s="21" t="s">
        <v>453</v>
      </c>
      <c r="B3" s="21" t="s">
        <v>454</v>
      </c>
      <c r="C3" s="21" t="s">
        <v>30</v>
      </c>
      <c r="D3" s="21" t="s">
        <v>31</v>
      </c>
      <c r="E3" s="21" t="s">
        <v>32</v>
      </c>
      <c r="F3" s="21" t="s">
        <v>434</v>
      </c>
    </row>
    <row r="4" ht="26" customHeight="true" spans="1:6">
      <c r="A4" s="21">
        <v>1</v>
      </c>
      <c r="B4" s="28" t="s">
        <v>455</v>
      </c>
      <c r="C4" s="29">
        <v>40.1</v>
      </c>
      <c r="D4" s="29">
        <v>40.1</v>
      </c>
      <c r="E4" s="29">
        <v>40.1</v>
      </c>
      <c r="F4" s="31">
        <f t="shared" ref="F4:F25" si="0">E4/D4</f>
        <v>1</v>
      </c>
    </row>
    <row r="5" ht="26" customHeight="true" spans="1:6">
      <c r="A5" s="21">
        <v>2</v>
      </c>
      <c r="B5" s="28" t="s">
        <v>456</v>
      </c>
      <c r="C5" s="29">
        <v>51.3</v>
      </c>
      <c r="D5" s="29">
        <v>51.3</v>
      </c>
      <c r="E5" s="29">
        <v>51.3</v>
      </c>
      <c r="F5" s="31">
        <f t="shared" si="0"/>
        <v>1</v>
      </c>
    </row>
    <row r="6" ht="26" customHeight="true" spans="1:6">
      <c r="A6" s="21">
        <v>3</v>
      </c>
      <c r="B6" s="28" t="s">
        <v>457</v>
      </c>
      <c r="C6" s="29">
        <v>14.5</v>
      </c>
      <c r="D6" s="29">
        <v>14.5</v>
      </c>
      <c r="E6" s="29">
        <v>14.5</v>
      </c>
      <c r="F6" s="31">
        <f t="shared" si="0"/>
        <v>1</v>
      </c>
    </row>
    <row r="7" ht="26" customHeight="true" spans="1:6">
      <c r="A7" s="21">
        <v>4</v>
      </c>
      <c r="B7" s="28" t="s">
        <v>458</v>
      </c>
      <c r="C7" s="29">
        <v>42.2</v>
      </c>
      <c r="D7" s="29">
        <v>42.2</v>
      </c>
      <c r="E7" s="29">
        <v>42.2</v>
      </c>
      <c r="F7" s="31">
        <f t="shared" si="0"/>
        <v>1</v>
      </c>
    </row>
    <row r="8" ht="26" customHeight="true" spans="1:6">
      <c r="A8" s="21">
        <v>5</v>
      </c>
      <c r="B8" s="28" t="s">
        <v>459</v>
      </c>
      <c r="C8" s="29">
        <v>58</v>
      </c>
      <c r="D8" s="29">
        <v>52</v>
      </c>
      <c r="E8" s="29">
        <v>52</v>
      </c>
      <c r="F8" s="31">
        <f t="shared" si="0"/>
        <v>1</v>
      </c>
    </row>
    <row r="9" ht="26" customHeight="true" spans="1:6">
      <c r="A9" s="21">
        <v>6</v>
      </c>
      <c r="B9" s="28" t="s">
        <v>460</v>
      </c>
      <c r="C9" s="29">
        <v>39.3</v>
      </c>
      <c r="D9" s="29">
        <v>39.3</v>
      </c>
      <c r="E9" s="29">
        <v>39.3</v>
      </c>
      <c r="F9" s="31">
        <f t="shared" si="0"/>
        <v>1</v>
      </c>
    </row>
    <row r="10" ht="26" customHeight="true" spans="1:6">
      <c r="A10" s="21">
        <v>7</v>
      </c>
      <c r="B10" s="28" t="s">
        <v>461</v>
      </c>
      <c r="C10" s="29">
        <v>56.6</v>
      </c>
      <c r="D10" s="29">
        <v>50.6</v>
      </c>
      <c r="E10" s="29">
        <v>50.6</v>
      </c>
      <c r="F10" s="31">
        <f t="shared" si="0"/>
        <v>1</v>
      </c>
    </row>
    <row r="11" ht="26" customHeight="true" spans="1:6">
      <c r="A11" s="21">
        <v>8</v>
      </c>
      <c r="B11" s="28" t="s">
        <v>462</v>
      </c>
      <c r="C11" s="29">
        <v>51.8</v>
      </c>
      <c r="D11" s="29">
        <v>60.8</v>
      </c>
      <c r="E11" s="29">
        <v>60.8</v>
      </c>
      <c r="F11" s="31">
        <f t="shared" si="0"/>
        <v>1</v>
      </c>
    </row>
    <row r="12" ht="26" customHeight="true" spans="1:6">
      <c r="A12" s="21">
        <v>9</v>
      </c>
      <c r="B12" s="28" t="s">
        <v>463</v>
      </c>
      <c r="C12" s="29">
        <v>42.6</v>
      </c>
      <c r="D12" s="29">
        <v>42.6</v>
      </c>
      <c r="E12" s="29">
        <v>42.6</v>
      </c>
      <c r="F12" s="31">
        <f t="shared" si="0"/>
        <v>1</v>
      </c>
    </row>
    <row r="13" ht="26" customHeight="true" spans="1:6">
      <c r="A13" s="21">
        <v>10</v>
      </c>
      <c r="B13" s="28" t="s">
        <v>464</v>
      </c>
      <c r="C13" s="29">
        <v>15.7</v>
      </c>
      <c r="D13" s="29">
        <v>15.7</v>
      </c>
      <c r="E13" s="29">
        <v>15.7</v>
      </c>
      <c r="F13" s="31">
        <f t="shared" si="0"/>
        <v>1</v>
      </c>
    </row>
    <row r="14" ht="26" customHeight="true" spans="1:6">
      <c r="A14" s="21">
        <v>11</v>
      </c>
      <c r="B14" s="28" t="s">
        <v>465</v>
      </c>
      <c r="C14" s="29">
        <v>16.8</v>
      </c>
      <c r="D14" s="29">
        <v>16.8</v>
      </c>
      <c r="E14" s="29">
        <v>16.8</v>
      </c>
      <c r="F14" s="31">
        <f t="shared" si="0"/>
        <v>1</v>
      </c>
    </row>
    <row r="15" ht="26" customHeight="true" spans="1:6">
      <c r="A15" s="21">
        <v>12</v>
      </c>
      <c r="B15" s="28" t="s">
        <v>466</v>
      </c>
      <c r="C15" s="29">
        <v>40.9</v>
      </c>
      <c r="D15" s="29">
        <v>40.9</v>
      </c>
      <c r="E15" s="29">
        <v>40.9</v>
      </c>
      <c r="F15" s="31">
        <f t="shared" si="0"/>
        <v>1</v>
      </c>
    </row>
    <row r="16" ht="26" customHeight="true" spans="1:6">
      <c r="A16" s="21">
        <v>13</v>
      </c>
      <c r="B16" s="28" t="s">
        <v>467</v>
      </c>
      <c r="C16" s="29">
        <v>58.7</v>
      </c>
      <c r="D16" s="29">
        <v>52.7</v>
      </c>
      <c r="E16" s="29">
        <v>52.7</v>
      </c>
      <c r="F16" s="31">
        <f t="shared" si="0"/>
        <v>1</v>
      </c>
    </row>
    <row r="17" ht="26" customHeight="true" spans="1:6">
      <c r="A17" s="21">
        <v>14</v>
      </c>
      <c r="B17" s="28" t="s">
        <v>468</v>
      </c>
      <c r="C17" s="29">
        <v>49.6</v>
      </c>
      <c r="D17" s="29">
        <v>49.6</v>
      </c>
      <c r="E17" s="29">
        <v>49.6</v>
      </c>
      <c r="F17" s="31">
        <f t="shared" si="0"/>
        <v>1</v>
      </c>
    </row>
    <row r="18" ht="26" customHeight="true" spans="1:6">
      <c r="A18" s="21">
        <v>15</v>
      </c>
      <c r="B18" s="28" t="s">
        <v>469</v>
      </c>
      <c r="C18" s="29">
        <v>16.6</v>
      </c>
      <c r="D18" s="29">
        <v>16.6</v>
      </c>
      <c r="E18" s="29">
        <v>16.6</v>
      </c>
      <c r="F18" s="31">
        <f t="shared" si="0"/>
        <v>1</v>
      </c>
    </row>
    <row r="19" ht="26" customHeight="true" spans="1:6">
      <c r="A19" s="21">
        <v>16</v>
      </c>
      <c r="B19" s="28" t="s">
        <v>470</v>
      </c>
      <c r="C19" s="29">
        <v>20.6</v>
      </c>
      <c r="D19" s="29">
        <v>20.6</v>
      </c>
      <c r="E19" s="29">
        <v>20.6</v>
      </c>
      <c r="F19" s="31">
        <f t="shared" si="0"/>
        <v>1</v>
      </c>
    </row>
    <row r="20" ht="26" customHeight="true" spans="1:6">
      <c r="A20" s="21">
        <v>17</v>
      </c>
      <c r="B20" s="28" t="s">
        <v>471</v>
      </c>
      <c r="C20" s="29">
        <v>54.2</v>
      </c>
      <c r="D20" s="29">
        <v>48.2</v>
      </c>
      <c r="E20" s="29">
        <v>48.2</v>
      </c>
      <c r="F20" s="31">
        <f t="shared" si="0"/>
        <v>1</v>
      </c>
    </row>
    <row r="21" ht="26" customHeight="true" spans="1:6">
      <c r="A21" s="21">
        <v>18</v>
      </c>
      <c r="B21" s="28" t="s">
        <v>472</v>
      </c>
      <c r="C21" s="29">
        <v>17.1</v>
      </c>
      <c r="D21" s="29">
        <v>17.1</v>
      </c>
      <c r="E21" s="29">
        <v>17.1</v>
      </c>
      <c r="F21" s="31">
        <f t="shared" si="0"/>
        <v>1</v>
      </c>
    </row>
    <row r="22" ht="26" customHeight="true" spans="1:6">
      <c r="A22" s="21">
        <v>19</v>
      </c>
      <c r="B22" s="28" t="s">
        <v>473</v>
      </c>
      <c r="C22" s="29">
        <v>49</v>
      </c>
      <c r="D22" s="29">
        <v>49</v>
      </c>
      <c r="E22" s="29">
        <v>49</v>
      </c>
      <c r="F22" s="31">
        <f t="shared" si="0"/>
        <v>1</v>
      </c>
    </row>
    <row r="23" ht="26" customHeight="true" spans="1:6">
      <c r="A23" s="21">
        <v>20</v>
      </c>
      <c r="B23" s="28" t="s">
        <v>474</v>
      </c>
      <c r="C23" s="29">
        <v>38.9</v>
      </c>
      <c r="D23" s="29">
        <v>38.9</v>
      </c>
      <c r="E23" s="29">
        <v>38.9</v>
      </c>
      <c r="F23" s="31">
        <f t="shared" si="0"/>
        <v>1</v>
      </c>
    </row>
    <row r="24" ht="26" customHeight="true" spans="1:6">
      <c r="A24" s="21">
        <v>21</v>
      </c>
      <c r="B24" s="28" t="s">
        <v>475</v>
      </c>
      <c r="C24" s="29">
        <v>25.5</v>
      </c>
      <c r="D24" s="29">
        <v>25.5</v>
      </c>
      <c r="E24" s="29">
        <v>25.5</v>
      </c>
      <c r="F24" s="31">
        <f t="shared" si="0"/>
        <v>1</v>
      </c>
    </row>
    <row r="25" ht="26" customHeight="true" spans="1:6">
      <c r="A25" s="34"/>
      <c r="B25" s="81" t="s">
        <v>476</v>
      </c>
      <c r="C25" s="82">
        <f>SUM(C4:C24)</f>
        <v>800</v>
      </c>
      <c r="D25" s="82">
        <f>SUM(D4:D24)</f>
        <v>785</v>
      </c>
      <c r="E25" s="82">
        <f>SUM(E4:E24)</f>
        <v>785</v>
      </c>
      <c r="F25" s="83">
        <f t="shared" si="0"/>
        <v>1</v>
      </c>
    </row>
  </sheetData>
  <mergeCells count="1">
    <mergeCell ref="A1:F1"/>
  </mergeCells>
  <pageMargins left="0.314000010490417" right="0.314000010490417" top="0.236000001430511" bottom="0.236000001430511" header="0" footer="0"/>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zoomScaleSheetLayoutView="100" workbookViewId="0">
      <pane ySplit="3" topLeftCell="A4" activePane="bottomLeft" state="frozen"/>
      <selection/>
      <selection pane="bottomLeft" activeCell="B17" sqref="B17"/>
    </sheetView>
  </sheetViews>
  <sheetFormatPr defaultColWidth="10" defaultRowHeight="13.5" outlineLevelCol="3"/>
  <cols>
    <col min="1" max="1" width="26.125" style="1" customWidth="true"/>
    <col min="2" max="4" width="24.625" style="1" customWidth="true"/>
    <col min="5" max="5" width="9.75" style="1" customWidth="true"/>
    <col min="6" max="16384" width="10" style="1"/>
  </cols>
  <sheetData>
    <row r="1" ht="39.95" customHeight="true" spans="1:4">
      <c r="A1" s="18" t="s">
        <v>12</v>
      </c>
      <c r="B1" s="18"/>
      <c r="C1" s="18"/>
      <c r="D1" s="18"/>
    </row>
    <row r="2" ht="22.7" customHeight="true" spans="1:4">
      <c r="A2" s="19"/>
      <c r="B2" s="19"/>
      <c r="C2" s="19"/>
      <c r="D2" s="20" t="s">
        <v>40</v>
      </c>
    </row>
    <row r="3" ht="34.15" customHeight="true" spans="1:4">
      <c r="A3" s="21" t="s">
        <v>477</v>
      </c>
      <c r="B3" s="21" t="s">
        <v>30</v>
      </c>
      <c r="C3" s="21" t="s">
        <v>32</v>
      </c>
      <c r="D3" s="21" t="s">
        <v>478</v>
      </c>
    </row>
    <row r="4" ht="25.7" customHeight="true" spans="1:4">
      <c r="A4" s="22" t="s">
        <v>479</v>
      </c>
      <c r="B4" s="61">
        <v>0</v>
      </c>
      <c r="C4" s="61">
        <v>0</v>
      </c>
      <c r="D4" s="63"/>
    </row>
    <row r="5" ht="25.7" customHeight="true" spans="1:4">
      <c r="A5" s="22" t="s">
        <v>480</v>
      </c>
      <c r="B5" s="61">
        <v>40</v>
      </c>
      <c r="C5" s="61">
        <v>29.53</v>
      </c>
      <c r="D5" s="63">
        <v>0.7384625</v>
      </c>
    </row>
    <row r="6" ht="25.7" customHeight="true" spans="1:4">
      <c r="A6" s="22" t="s">
        <v>481</v>
      </c>
      <c r="B6" s="61">
        <v>12.91</v>
      </c>
      <c r="C6" s="61">
        <v>10.896499</v>
      </c>
      <c r="D6" s="63">
        <v>0.844035553834237</v>
      </c>
    </row>
    <row r="7" ht="25.7" customHeight="true" spans="1:4">
      <c r="A7" s="22" t="s">
        <v>482</v>
      </c>
      <c r="B7" s="61">
        <v>0</v>
      </c>
      <c r="C7" s="61">
        <v>0</v>
      </c>
      <c r="D7" s="63"/>
    </row>
    <row r="8" ht="25.7" customHeight="true" spans="1:4">
      <c r="A8" s="22" t="s">
        <v>483</v>
      </c>
      <c r="B8" s="61">
        <v>12.91</v>
      </c>
      <c r="C8" s="61">
        <v>10.896499</v>
      </c>
      <c r="D8" s="63">
        <v>0.844035553834237</v>
      </c>
    </row>
    <row r="9" ht="25.7" customHeight="true" spans="1:4">
      <c r="A9" s="21" t="s">
        <v>476</v>
      </c>
      <c r="B9" s="26">
        <v>52.91</v>
      </c>
      <c r="C9" s="26">
        <v>40.434999</v>
      </c>
      <c r="D9" s="27">
        <v>0.764222245322245</v>
      </c>
    </row>
    <row r="10" ht="51" customHeight="true" spans="1:4">
      <c r="A10" s="71" t="s">
        <v>484</v>
      </c>
      <c r="B10" s="71"/>
      <c r="C10" s="71"/>
      <c r="D10" s="71"/>
    </row>
    <row r="11" ht="36" customHeight="true" spans="1:4">
      <c r="A11" s="71" t="s">
        <v>485</v>
      </c>
      <c r="B11" s="71"/>
      <c r="C11" s="71"/>
      <c r="D11" s="71"/>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
  <sheetViews>
    <sheetView view="pageBreakPreview" zoomScaleNormal="100" zoomScaleSheetLayoutView="100" topLeftCell="A6" workbookViewId="0">
      <selection activeCell="G23" sqref="G23"/>
    </sheetView>
  </sheetViews>
  <sheetFormatPr defaultColWidth="10" defaultRowHeight="13.5" outlineLevelCol="3"/>
  <cols>
    <col min="1" max="1" width="5.83333333333333" style="5" customWidth="true"/>
    <col min="2" max="2" width="27.55" style="5" customWidth="true"/>
    <col min="3" max="3" width="23.8833333333333" style="5" customWidth="true"/>
    <col min="4" max="4" width="25.2416666666667" style="5" customWidth="true"/>
    <col min="5" max="16383" width="10" style="5"/>
    <col min="16384" max="16384" width="10" style="1"/>
  </cols>
  <sheetData>
    <row r="1" s="5" customFormat="true" ht="32.4" customHeight="true" spans="1:4">
      <c r="A1" s="72" t="s">
        <v>13</v>
      </c>
      <c r="B1" s="72"/>
      <c r="C1" s="72"/>
      <c r="D1" s="72"/>
    </row>
    <row r="2" s="5" customFormat="true" ht="18.8" customHeight="true" spans="1:4">
      <c r="A2" s="73"/>
      <c r="B2" s="73"/>
      <c r="C2" s="74" t="s">
        <v>486</v>
      </c>
      <c r="D2" s="74"/>
    </row>
    <row r="3" s="5" customFormat="true" ht="23" customHeight="true" spans="1:4">
      <c r="A3" s="75" t="s">
        <v>453</v>
      </c>
      <c r="B3" s="75" t="s">
        <v>477</v>
      </c>
      <c r="C3" s="75" t="s">
        <v>30</v>
      </c>
      <c r="D3" s="75" t="s">
        <v>32</v>
      </c>
    </row>
    <row r="4" s="5" customFormat="true" ht="23" customHeight="true" spans="1:4">
      <c r="A4" s="15">
        <v>1</v>
      </c>
      <c r="B4" s="76" t="s">
        <v>44</v>
      </c>
      <c r="C4" s="77"/>
      <c r="D4" s="77"/>
    </row>
    <row r="5" s="5" customFormat="true" ht="23" customHeight="true" spans="1:4">
      <c r="A5" s="15">
        <v>2</v>
      </c>
      <c r="B5" s="76" t="s">
        <v>487</v>
      </c>
      <c r="C5" s="77"/>
      <c r="D5" s="77"/>
    </row>
    <row r="6" s="5" customFormat="true" ht="23" customHeight="true" spans="1:4">
      <c r="A6" s="15">
        <v>3</v>
      </c>
      <c r="B6" s="76" t="s">
        <v>488</v>
      </c>
      <c r="C6" s="77"/>
      <c r="D6" s="77"/>
    </row>
    <row r="7" s="5" customFormat="true" ht="23" customHeight="true" spans="1:4">
      <c r="A7" s="15">
        <v>4</v>
      </c>
      <c r="B7" s="76" t="s">
        <v>97</v>
      </c>
      <c r="C7" s="77"/>
      <c r="D7" s="77"/>
    </row>
    <row r="8" s="5" customFormat="true" ht="23" customHeight="true" spans="1:4">
      <c r="A8" s="15">
        <v>5</v>
      </c>
      <c r="B8" s="76" t="s">
        <v>102</v>
      </c>
      <c r="C8" s="77"/>
      <c r="D8" s="77"/>
    </row>
    <row r="9" s="5" customFormat="true" ht="23" customHeight="true" spans="1:4">
      <c r="A9" s="15">
        <v>6</v>
      </c>
      <c r="B9" s="76" t="s">
        <v>106</v>
      </c>
      <c r="C9" s="77"/>
      <c r="D9" s="77"/>
    </row>
    <row r="10" s="5" customFormat="true" ht="23" customHeight="true" spans="1:4">
      <c r="A10" s="15">
        <v>7</v>
      </c>
      <c r="B10" s="76" t="s">
        <v>122</v>
      </c>
      <c r="C10" s="77"/>
      <c r="D10" s="77"/>
    </row>
    <row r="11" s="5" customFormat="true" ht="23" customHeight="true" spans="1:4">
      <c r="A11" s="15"/>
      <c r="B11" s="76" t="s">
        <v>489</v>
      </c>
      <c r="C11" s="77">
        <v>230</v>
      </c>
      <c r="D11" s="77">
        <v>529.56</v>
      </c>
    </row>
    <row r="12" s="5" customFormat="true" ht="23" customHeight="true" spans="1:4">
      <c r="A12" s="15">
        <v>8</v>
      </c>
      <c r="B12" s="76" t="s">
        <v>196</v>
      </c>
      <c r="C12" s="77"/>
      <c r="D12" s="77"/>
    </row>
    <row r="13" s="5" customFormat="true" ht="23" customHeight="true" spans="1:4">
      <c r="A13" s="15">
        <v>9</v>
      </c>
      <c r="B13" s="76" t="s">
        <v>226</v>
      </c>
      <c r="C13" s="77"/>
      <c r="D13" s="77"/>
    </row>
    <row r="14" s="5" customFormat="true" ht="23" customHeight="true" spans="1:4">
      <c r="A14" s="11"/>
      <c r="B14" s="76" t="s">
        <v>490</v>
      </c>
      <c r="C14" s="77">
        <v>129.7</v>
      </c>
      <c r="D14" s="77">
        <v>39.06</v>
      </c>
    </row>
    <row r="15" s="5" customFormat="true" ht="23" customHeight="true" spans="1:4">
      <c r="A15" s="15">
        <v>10</v>
      </c>
      <c r="B15" s="76" t="s">
        <v>242</v>
      </c>
      <c r="C15" s="77"/>
      <c r="D15" s="77"/>
    </row>
    <row r="16" s="5" customFormat="true" ht="23" customHeight="true" spans="1:4">
      <c r="A16" s="15">
        <v>11</v>
      </c>
      <c r="B16" s="76" t="s">
        <v>257</v>
      </c>
      <c r="C16" s="77"/>
      <c r="D16" s="77"/>
    </row>
    <row r="17" s="5" customFormat="true" ht="23" customHeight="true" spans="1:4">
      <c r="A17" s="15">
        <v>12</v>
      </c>
      <c r="B17" s="76" t="s">
        <v>304</v>
      </c>
      <c r="C17" s="77"/>
      <c r="D17" s="77"/>
    </row>
    <row r="18" s="5" customFormat="true" ht="23" customHeight="true" spans="1:4">
      <c r="A18" s="15">
        <v>13</v>
      </c>
      <c r="B18" s="76" t="s">
        <v>491</v>
      </c>
      <c r="C18" s="77"/>
      <c r="D18" s="77"/>
    </row>
    <row r="19" s="5" customFormat="true" ht="23" customHeight="true" spans="1:4">
      <c r="A19" s="15">
        <v>14</v>
      </c>
      <c r="B19" s="76" t="s">
        <v>316</v>
      </c>
      <c r="C19" s="57"/>
      <c r="D19" s="57"/>
    </row>
    <row r="20" s="5" customFormat="true" ht="23" customHeight="true" spans="1:4">
      <c r="A20" s="15">
        <v>15</v>
      </c>
      <c r="B20" s="76" t="s">
        <v>492</v>
      </c>
      <c r="C20" s="77"/>
      <c r="D20" s="77"/>
    </row>
    <row r="21" s="5" customFormat="true" ht="23" customHeight="true" spans="1:4">
      <c r="A21" s="15">
        <v>16</v>
      </c>
      <c r="B21" s="76" t="s">
        <v>493</v>
      </c>
      <c r="C21" s="77"/>
      <c r="D21" s="77"/>
    </row>
    <row r="22" s="5" customFormat="true" ht="23" customHeight="true" spans="1:4">
      <c r="A22" s="15">
        <v>17</v>
      </c>
      <c r="B22" s="76" t="s">
        <v>325</v>
      </c>
      <c r="C22" s="77"/>
      <c r="D22" s="77"/>
    </row>
    <row r="23" s="5" customFormat="true" ht="23" customHeight="true" spans="1:4">
      <c r="A23" s="15">
        <v>18</v>
      </c>
      <c r="B23" s="76" t="s">
        <v>333</v>
      </c>
      <c r="C23" s="77"/>
      <c r="D23" s="77"/>
    </row>
    <row r="24" s="5" customFormat="true" ht="23" customHeight="true" spans="1:4">
      <c r="A24" s="15">
        <v>19</v>
      </c>
      <c r="B24" s="76" t="s">
        <v>339</v>
      </c>
      <c r="C24" s="77"/>
      <c r="D24" s="77"/>
    </row>
    <row r="25" s="5" customFormat="true" ht="23" customHeight="true" spans="1:4">
      <c r="A25" s="76"/>
      <c r="B25" s="78" t="s">
        <v>476</v>
      </c>
      <c r="C25" s="79">
        <f>SUM(C11:C24)</f>
        <v>359.7</v>
      </c>
      <c r="D25" s="79">
        <f>SUM(D11:D24)</f>
        <v>568.62</v>
      </c>
    </row>
    <row r="26" s="5" customFormat="true" ht="14.3" customHeight="true"/>
    <row r="27" s="5" customFormat="true" ht="14.3" customHeight="true" spans="3:3">
      <c r="C27" s="80"/>
    </row>
  </sheetData>
  <mergeCells count="3">
    <mergeCell ref="A1:D1"/>
    <mergeCell ref="A2:B2"/>
    <mergeCell ref="C2:D2"/>
  </mergeCells>
  <pageMargins left="0.75" right="0.75" top="1" bottom="1" header="0.5" footer="0.5"/>
  <pageSetup paperSize="9" scale="87"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9"/>
  <sheetViews>
    <sheetView view="pageBreakPreview" zoomScaleNormal="100" zoomScaleSheetLayoutView="100" topLeftCell="A2" workbookViewId="0">
      <selection activeCell="C16" sqref="C16"/>
    </sheetView>
  </sheetViews>
  <sheetFormatPr defaultColWidth="10" defaultRowHeight="13.5"/>
  <cols>
    <col min="1" max="1" width="132.125" style="1" customWidth="true"/>
    <col min="2" max="16384" width="10" style="1"/>
  </cols>
  <sheetData>
    <row r="1" ht="39" customHeight="true" spans="1:1">
      <c r="A1" s="18" t="s">
        <v>494</v>
      </c>
    </row>
    <row r="2" ht="27" customHeight="true" spans="1:1">
      <c r="A2" s="70" t="s">
        <v>495</v>
      </c>
    </row>
    <row r="3" ht="33" customHeight="true" spans="1:1">
      <c r="A3" s="4" t="s">
        <v>496</v>
      </c>
    </row>
    <row r="4" ht="26" customHeight="true" spans="1:1">
      <c r="A4" s="70" t="s">
        <v>497</v>
      </c>
    </row>
    <row r="5" ht="34" customHeight="true" spans="1:1">
      <c r="A5" s="4" t="s">
        <v>498</v>
      </c>
    </row>
    <row r="6" ht="26" customHeight="true" spans="1:1">
      <c r="A6" s="70" t="s">
        <v>499</v>
      </c>
    </row>
    <row r="7" ht="69" customHeight="true" spans="1:1">
      <c r="A7" s="4" t="s">
        <v>500</v>
      </c>
    </row>
    <row r="8" ht="28" customHeight="true" spans="1:1">
      <c r="A8" s="70" t="s">
        <v>501</v>
      </c>
    </row>
    <row r="9" ht="60" customHeight="true" spans="1:1">
      <c r="A9" s="71" t="s">
        <v>502</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zoomScaleSheetLayoutView="100" workbookViewId="0">
      <selection activeCell="C4" sqref="C4:C5"/>
    </sheetView>
  </sheetViews>
  <sheetFormatPr defaultColWidth="10" defaultRowHeight="13.5" outlineLevelCol="3"/>
  <cols>
    <col min="1" max="1" width="24.125" style="1" customWidth="true"/>
    <col min="2" max="4" width="18.5" style="1" customWidth="true"/>
    <col min="5" max="5" width="9.75" style="1" customWidth="true"/>
    <col min="6" max="16384" width="10" style="1"/>
  </cols>
  <sheetData>
    <row r="1" ht="39.95" customHeight="true" spans="1:4">
      <c r="A1" s="18" t="s">
        <v>15</v>
      </c>
      <c r="B1" s="18"/>
      <c r="C1" s="18"/>
      <c r="D1" s="18"/>
    </row>
    <row r="2" ht="22.7" customHeight="true" spans="1:4">
      <c r="A2" s="19"/>
      <c r="B2" s="19"/>
      <c r="C2" s="19"/>
      <c r="D2" s="20" t="s">
        <v>28</v>
      </c>
    </row>
    <row r="3" ht="34.15" customHeight="true" spans="1:4">
      <c r="A3" s="21" t="s">
        <v>29</v>
      </c>
      <c r="B3" s="21" t="s">
        <v>503</v>
      </c>
      <c r="C3" s="21" t="s">
        <v>504</v>
      </c>
      <c r="D3" s="21" t="s">
        <v>505</v>
      </c>
    </row>
    <row r="4" ht="25.7" customHeight="true" spans="1:4">
      <c r="A4" s="22" t="s">
        <v>34</v>
      </c>
      <c r="B4" s="42">
        <f>28000+5110.86</f>
        <v>33110.86</v>
      </c>
      <c r="C4" s="42">
        <v>34413.68</v>
      </c>
      <c r="D4" s="44">
        <f t="shared" ref="D4:D9" si="0">C4/B4</f>
        <v>1.0393472111567</v>
      </c>
    </row>
    <row r="5" ht="25.7" customHeight="true" spans="1:4">
      <c r="A5" s="22" t="s">
        <v>35</v>
      </c>
      <c r="B5" s="42">
        <v>16626.899831</v>
      </c>
      <c r="C5" s="42">
        <v>4244.67</v>
      </c>
      <c r="D5" s="44">
        <f t="shared" si="0"/>
        <v>0.255289322913104</v>
      </c>
    </row>
    <row r="6" ht="25.7" customHeight="true" spans="1:4">
      <c r="A6" s="22"/>
      <c r="B6" s="42"/>
      <c r="C6" s="42"/>
      <c r="D6" s="44"/>
    </row>
    <row r="7" ht="25.7" customHeight="true" spans="1:4">
      <c r="A7" s="38" t="s">
        <v>36</v>
      </c>
      <c r="B7" s="42">
        <f>SUM(B4:B6)</f>
        <v>49737.759831</v>
      </c>
      <c r="C7" s="42">
        <f>SUM(C4:C6)</f>
        <v>38658.35</v>
      </c>
      <c r="D7" s="44">
        <f t="shared" si="0"/>
        <v>0.777243489279657</v>
      </c>
    </row>
    <row r="8" ht="25.7" customHeight="true" spans="1:4">
      <c r="A8" s="38" t="s">
        <v>37</v>
      </c>
      <c r="B8" s="42">
        <v>8395.837968</v>
      </c>
      <c r="C8" s="42">
        <v>3031.715268</v>
      </c>
      <c r="D8" s="44">
        <f t="shared" si="0"/>
        <v>0.361097400825875</v>
      </c>
    </row>
    <row r="9" ht="25.7" customHeight="true" spans="1:4">
      <c r="A9" s="38" t="s">
        <v>38</v>
      </c>
      <c r="B9" s="42">
        <v>3713.209356</v>
      </c>
      <c r="C9" s="42">
        <v>842.851265</v>
      </c>
      <c r="D9" s="44">
        <f t="shared" si="0"/>
        <v>0.226987272785488</v>
      </c>
    </row>
    <row r="10" ht="25.7" customHeight="true" spans="1:4">
      <c r="A10" s="38"/>
      <c r="B10" s="22"/>
      <c r="C10" s="22"/>
      <c r="D10" s="67"/>
    </row>
    <row r="11" ht="25.7" customHeight="true" spans="1:4">
      <c r="A11" s="38" t="s">
        <v>39</v>
      </c>
      <c r="B11" s="68">
        <f>B7+B8+B9</f>
        <v>61846.807155</v>
      </c>
      <c r="C11" s="68">
        <f>C7+C8+C9</f>
        <v>42532.916533</v>
      </c>
      <c r="D11" s="69">
        <f>C11/B11</f>
        <v>0.687714022591406</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7"/>
  <sheetViews>
    <sheetView view="pageBreakPreview" zoomScaleNormal="100" zoomScaleSheetLayoutView="100" workbookViewId="0">
      <pane ySplit="3" topLeftCell="A18" activePane="bottomLeft" state="frozen"/>
      <selection/>
      <selection pane="bottomLeft" activeCell="E29" sqref="E29"/>
    </sheetView>
  </sheetViews>
  <sheetFormatPr defaultColWidth="10" defaultRowHeight="13.5" outlineLevelCol="6"/>
  <cols>
    <col min="1" max="1" width="10" style="1"/>
    <col min="2" max="2" width="40" style="1" customWidth="true"/>
    <col min="3" max="4" width="16.375" style="1" customWidth="true"/>
    <col min="5" max="5" width="17.5" style="1" customWidth="true"/>
    <col min="6" max="6" width="9.75" style="1" customWidth="true"/>
    <col min="7" max="16384" width="10" style="1"/>
  </cols>
  <sheetData>
    <row r="1" ht="39.95" customHeight="true" spans="2:5">
      <c r="B1" s="18" t="s">
        <v>16</v>
      </c>
      <c r="C1" s="18"/>
      <c r="D1" s="18"/>
      <c r="E1" s="18"/>
    </row>
    <row r="2" ht="22.7" customHeight="true" spans="2:5">
      <c r="B2" s="19"/>
      <c r="C2" s="19"/>
      <c r="D2" s="19"/>
      <c r="E2" s="20" t="s">
        <v>40</v>
      </c>
    </row>
    <row r="3" ht="34.15" customHeight="true" spans="1:5">
      <c r="A3" s="21" t="s">
        <v>41</v>
      </c>
      <c r="B3" s="21" t="s">
        <v>42</v>
      </c>
      <c r="C3" s="21" t="s">
        <v>503</v>
      </c>
      <c r="D3" s="21" t="s">
        <v>504</v>
      </c>
      <c r="E3" s="21" t="s">
        <v>505</v>
      </c>
    </row>
    <row r="4" ht="34.15" customHeight="true" spans="1:5">
      <c r="A4" s="60" t="s">
        <v>43</v>
      </c>
      <c r="B4" s="60" t="s">
        <v>44</v>
      </c>
      <c r="C4" s="61">
        <v>3507.282191</v>
      </c>
      <c r="D4" s="61">
        <v>6629.102156</v>
      </c>
      <c r="E4" s="63">
        <v>1.89009660329325</v>
      </c>
    </row>
    <row r="5" ht="34.15" customHeight="true" spans="1:5">
      <c r="A5" s="60" t="s">
        <v>45</v>
      </c>
      <c r="B5" s="60" t="s">
        <v>46</v>
      </c>
      <c r="C5" s="61">
        <v>38.349818</v>
      </c>
      <c r="D5" s="61">
        <v>23.5824</v>
      </c>
      <c r="E5" s="63">
        <v>0.61492860279024</v>
      </c>
    </row>
    <row r="6" ht="34.15" customHeight="true" spans="1:5">
      <c r="A6" s="62" t="s">
        <v>47</v>
      </c>
      <c r="B6" s="62" t="s">
        <v>48</v>
      </c>
      <c r="C6" s="61">
        <v>8.3</v>
      </c>
      <c r="D6" s="61">
        <v>8.3</v>
      </c>
      <c r="E6" s="63">
        <v>1</v>
      </c>
    </row>
    <row r="7" ht="34.15" customHeight="true" spans="1:5">
      <c r="A7" s="62" t="s">
        <v>49</v>
      </c>
      <c r="B7" s="62" t="s">
        <v>50</v>
      </c>
      <c r="C7" s="61">
        <v>23.152218</v>
      </c>
      <c r="D7" s="61">
        <v>15.2824</v>
      </c>
      <c r="E7" s="63">
        <v>0.660083625681133</v>
      </c>
    </row>
    <row r="8" ht="34.15" customHeight="true" spans="1:5">
      <c r="A8" s="60" t="s">
        <v>53</v>
      </c>
      <c r="B8" s="60" t="s">
        <v>54</v>
      </c>
      <c r="C8" s="61">
        <v>2134.072326</v>
      </c>
      <c r="D8" s="61">
        <v>2280.508</v>
      </c>
      <c r="E8" s="63">
        <v>1.06861795273568</v>
      </c>
    </row>
    <row r="9" ht="34.15" customHeight="true" spans="1:5">
      <c r="A9" s="62" t="s">
        <v>55</v>
      </c>
      <c r="B9" s="62" t="s">
        <v>56</v>
      </c>
      <c r="C9" s="61">
        <v>2134.072326</v>
      </c>
      <c r="D9" s="61">
        <v>2280.508</v>
      </c>
      <c r="E9" s="63">
        <v>1.06861795273568</v>
      </c>
    </row>
    <row r="10" ht="25.7" customHeight="true" spans="1:7">
      <c r="A10" s="60" t="s">
        <v>57</v>
      </c>
      <c r="B10" s="60" t="s">
        <v>58</v>
      </c>
      <c r="C10" s="61">
        <v>10.38656</v>
      </c>
      <c r="D10" s="61">
        <v>3.35</v>
      </c>
      <c r="E10" s="63">
        <v>0.322532195452585</v>
      </c>
      <c r="G10" s="1" t="str">
        <f>IF(E10&gt;0,MID(B10,4,20)&amp;ROUND(E10,2)&amp;",","")</f>
        <v>息事务0.32,</v>
      </c>
    </row>
    <row r="11" ht="25.7" customHeight="true" spans="1:5">
      <c r="A11" s="62" t="s">
        <v>59</v>
      </c>
      <c r="B11" s="62" t="s">
        <v>60</v>
      </c>
      <c r="C11" s="61">
        <v>2.844827</v>
      </c>
      <c r="D11" s="61">
        <v>3.35</v>
      </c>
      <c r="E11" s="63">
        <v>1.17757600022778</v>
      </c>
    </row>
    <row r="12" ht="25.7" customHeight="true" spans="1:5">
      <c r="A12" s="60" t="s">
        <v>63</v>
      </c>
      <c r="B12" s="60" t="s">
        <v>64</v>
      </c>
      <c r="C12" s="61">
        <v>351.760556</v>
      </c>
      <c r="D12" s="61">
        <v>54</v>
      </c>
      <c r="E12" s="63">
        <v>0.153513516734378</v>
      </c>
    </row>
    <row r="13" ht="25.7" customHeight="true" spans="1:5">
      <c r="A13" s="62" t="s">
        <v>65</v>
      </c>
      <c r="B13" s="62" t="s">
        <v>66</v>
      </c>
      <c r="C13" s="61">
        <v>351.760556</v>
      </c>
      <c r="D13" s="61">
        <v>54</v>
      </c>
      <c r="E13" s="63">
        <v>0.153513516734378</v>
      </c>
    </row>
    <row r="14" ht="25.7" customHeight="true" spans="1:5">
      <c r="A14" s="60" t="s">
        <v>70</v>
      </c>
      <c r="B14" s="60" t="s">
        <v>71</v>
      </c>
      <c r="C14" s="61">
        <v>371.253381</v>
      </c>
      <c r="D14" s="61">
        <v>560.28</v>
      </c>
      <c r="E14" s="63">
        <v>1.50915797316335</v>
      </c>
    </row>
    <row r="15" ht="25.7" customHeight="true" spans="1:5">
      <c r="A15" s="62" t="s">
        <v>72</v>
      </c>
      <c r="B15" s="62" t="s">
        <v>73</v>
      </c>
      <c r="C15" s="61">
        <v>371.253381</v>
      </c>
      <c r="D15" s="61">
        <v>560.28</v>
      </c>
      <c r="E15" s="63">
        <v>1.50915797316335</v>
      </c>
    </row>
    <row r="16" ht="25.7" customHeight="true" spans="1:5">
      <c r="A16" s="60" t="s">
        <v>74</v>
      </c>
      <c r="B16" s="60" t="s">
        <v>75</v>
      </c>
      <c r="C16" s="61">
        <v>24.571572</v>
      </c>
      <c r="D16" s="61">
        <v>54.038</v>
      </c>
      <c r="E16" s="63">
        <v>2.19920809299462</v>
      </c>
    </row>
    <row r="17" ht="25.7" customHeight="true" spans="1:5">
      <c r="A17" s="62" t="s">
        <v>76</v>
      </c>
      <c r="B17" s="62" t="s">
        <v>56</v>
      </c>
      <c r="C17" s="61">
        <v>3.587072</v>
      </c>
      <c r="D17" s="61">
        <v>47.62</v>
      </c>
      <c r="E17" s="63">
        <v>13.275451398801</v>
      </c>
    </row>
    <row r="18" ht="25.7" customHeight="true" spans="1:5">
      <c r="A18" s="62" t="s">
        <v>506</v>
      </c>
      <c r="B18" s="62" t="s">
        <v>174</v>
      </c>
      <c r="C18" s="61"/>
      <c r="D18" s="61">
        <v>3.918</v>
      </c>
      <c r="E18" s="63"/>
    </row>
    <row r="19" ht="25.7" customHeight="true" spans="1:5">
      <c r="A19" s="62" t="s">
        <v>77</v>
      </c>
      <c r="B19" s="62" t="s">
        <v>78</v>
      </c>
      <c r="C19" s="61">
        <v>20.9845</v>
      </c>
      <c r="D19" s="61">
        <v>2.5</v>
      </c>
      <c r="E19" s="63">
        <v>0.119135552431557</v>
      </c>
    </row>
    <row r="20" ht="25.7" customHeight="true" spans="1:5">
      <c r="A20" s="60" t="s">
        <v>79</v>
      </c>
      <c r="B20" s="60" t="s">
        <v>80</v>
      </c>
      <c r="C20" s="61">
        <v>57.229043</v>
      </c>
      <c r="D20" s="61">
        <v>59.803756</v>
      </c>
      <c r="E20" s="63">
        <v>1.04498962179046</v>
      </c>
    </row>
    <row r="21" ht="25.7" customHeight="true" spans="1:5">
      <c r="A21" s="62" t="s">
        <v>82</v>
      </c>
      <c r="B21" s="62" t="s">
        <v>83</v>
      </c>
      <c r="C21" s="61">
        <v>55.232393</v>
      </c>
      <c r="D21" s="61">
        <v>59.803756</v>
      </c>
      <c r="E21" s="63">
        <v>1.08276597756682</v>
      </c>
    </row>
    <row r="22" ht="25.7" customHeight="true" spans="1:5">
      <c r="A22" s="60" t="s">
        <v>84</v>
      </c>
      <c r="B22" s="60" t="s">
        <v>85</v>
      </c>
      <c r="C22" s="61">
        <v>98.102535</v>
      </c>
      <c r="D22" s="61">
        <v>91.5</v>
      </c>
      <c r="E22" s="63">
        <v>0.932697610719234</v>
      </c>
    </row>
    <row r="23" ht="25.7" customHeight="true" spans="1:5">
      <c r="A23" s="62" t="s">
        <v>86</v>
      </c>
      <c r="B23" s="62" t="s">
        <v>87</v>
      </c>
      <c r="C23" s="61">
        <v>98.102535</v>
      </c>
      <c r="D23" s="61">
        <v>91.5</v>
      </c>
      <c r="E23" s="63">
        <v>0.932697610719234</v>
      </c>
    </row>
    <row r="24" ht="25.7" customHeight="true" spans="1:5">
      <c r="A24" s="60" t="s">
        <v>88</v>
      </c>
      <c r="B24" s="60" t="s">
        <v>89</v>
      </c>
      <c r="C24" s="61">
        <v>9.387152</v>
      </c>
      <c r="D24" s="61">
        <v>2.5</v>
      </c>
      <c r="E24" s="63">
        <v>0.266321457242836</v>
      </c>
    </row>
    <row r="25" ht="25.7" customHeight="true" spans="1:5">
      <c r="A25" s="62" t="s">
        <v>90</v>
      </c>
      <c r="B25" s="62" t="s">
        <v>56</v>
      </c>
      <c r="C25" s="61">
        <v>9.387152</v>
      </c>
      <c r="D25" s="61">
        <v>2.5</v>
      </c>
      <c r="E25" s="63">
        <v>0.266321457242836</v>
      </c>
    </row>
    <row r="26" ht="25.7" customHeight="true" spans="1:5">
      <c r="A26" s="60" t="s">
        <v>91</v>
      </c>
      <c r="B26" s="60" t="s">
        <v>92</v>
      </c>
      <c r="C26" s="61">
        <v>408.859948</v>
      </c>
      <c r="D26" s="61">
        <v>416.24</v>
      </c>
      <c r="E26" s="63">
        <v>1.01805031780711</v>
      </c>
    </row>
    <row r="27" ht="25.7" customHeight="true" spans="1:5">
      <c r="A27" s="62" t="s">
        <v>93</v>
      </c>
      <c r="B27" s="62" t="s">
        <v>94</v>
      </c>
      <c r="C27" s="61">
        <v>391.125116</v>
      </c>
      <c r="D27" s="61">
        <v>403.24</v>
      </c>
      <c r="E27" s="63">
        <v>1.03097444655024</v>
      </c>
    </row>
    <row r="28" ht="25.7" customHeight="true" spans="1:5">
      <c r="A28" s="62" t="s">
        <v>95</v>
      </c>
      <c r="B28" s="62" t="s">
        <v>92</v>
      </c>
      <c r="C28" s="61">
        <v>17.734832</v>
      </c>
      <c r="D28" s="61">
        <v>13</v>
      </c>
      <c r="E28" s="63">
        <v>0.733020758245694</v>
      </c>
    </row>
    <row r="29" ht="25.7" customHeight="true" spans="1:5">
      <c r="A29" s="60" t="s">
        <v>507</v>
      </c>
      <c r="B29" s="60" t="s">
        <v>508</v>
      </c>
      <c r="C29" s="61"/>
      <c r="D29" s="61">
        <v>3069.3</v>
      </c>
      <c r="E29" s="63"/>
    </row>
    <row r="30" ht="25.7" customHeight="true" spans="1:5">
      <c r="A30" s="62" t="s">
        <v>509</v>
      </c>
      <c r="B30" s="62" t="s">
        <v>510</v>
      </c>
      <c r="C30" s="61"/>
      <c r="D30" s="61">
        <v>3069.3</v>
      </c>
      <c r="E30" s="63"/>
    </row>
    <row r="31" ht="25.7" customHeight="true" spans="1:5">
      <c r="A31" s="60" t="s">
        <v>511</v>
      </c>
      <c r="B31" s="60" t="s">
        <v>512</v>
      </c>
      <c r="C31" s="61"/>
      <c r="D31" s="61">
        <v>14</v>
      </c>
      <c r="E31" s="63"/>
    </row>
    <row r="32" ht="25.7" customHeight="true" spans="1:5">
      <c r="A32" s="62" t="s">
        <v>513</v>
      </c>
      <c r="B32" s="62" t="s">
        <v>514</v>
      </c>
      <c r="C32" s="61"/>
      <c r="D32" s="61">
        <v>14</v>
      </c>
      <c r="E32" s="63"/>
    </row>
    <row r="33" ht="25.7" customHeight="true" spans="1:5">
      <c r="A33" s="60" t="s">
        <v>96</v>
      </c>
      <c r="B33" s="60" t="s">
        <v>97</v>
      </c>
      <c r="C33" s="61">
        <v>64.6432</v>
      </c>
      <c r="D33" s="61">
        <v>8</v>
      </c>
      <c r="E33" s="63">
        <v>0.123756249690609</v>
      </c>
    </row>
    <row r="34" ht="25.7" customHeight="true" spans="1:5">
      <c r="A34" s="60" t="s">
        <v>98</v>
      </c>
      <c r="B34" s="60" t="s">
        <v>99</v>
      </c>
      <c r="C34" s="61">
        <v>62.6432</v>
      </c>
      <c r="D34" s="61">
        <v>8</v>
      </c>
      <c r="E34" s="63">
        <v>0.127707396812423</v>
      </c>
    </row>
    <row r="35" ht="25.7" customHeight="true" spans="1:5">
      <c r="A35" s="62" t="s">
        <v>100</v>
      </c>
      <c r="B35" s="62" t="s">
        <v>101</v>
      </c>
      <c r="C35" s="61">
        <v>62.6432</v>
      </c>
      <c r="D35" s="61">
        <v>8</v>
      </c>
      <c r="E35" s="63">
        <v>0.127707396812423</v>
      </c>
    </row>
    <row r="36" ht="25.7" customHeight="true" spans="1:5">
      <c r="A36" s="60">
        <v>206</v>
      </c>
      <c r="B36" s="60" t="s">
        <v>102</v>
      </c>
      <c r="C36" s="61">
        <v>208.3</v>
      </c>
      <c r="D36" s="61"/>
      <c r="E36" s="63"/>
    </row>
    <row r="37" ht="25.7" customHeight="true" spans="1:5">
      <c r="A37" s="62">
        <v>20605</v>
      </c>
      <c r="B37" s="62" t="s">
        <v>103</v>
      </c>
      <c r="C37" s="61">
        <v>208.3</v>
      </c>
      <c r="D37" s="61"/>
      <c r="E37" s="63"/>
    </row>
    <row r="38" ht="25.7" customHeight="true" spans="1:5">
      <c r="A38" s="62">
        <v>2060599</v>
      </c>
      <c r="B38" s="62" t="s">
        <v>104</v>
      </c>
      <c r="C38" s="61">
        <v>208.3</v>
      </c>
      <c r="D38" s="61"/>
      <c r="E38" s="63"/>
    </row>
    <row r="39" ht="25.7" customHeight="true" spans="1:5">
      <c r="A39" s="60" t="s">
        <v>105</v>
      </c>
      <c r="B39" s="60" t="s">
        <v>106</v>
      </c>
      <c r="C39" s="61">
        <v>87.785232</v>
      </c>
      <c r="D39" s="61">
        <v>46.1</v>
      </c>
      <c r="E39" s="63">
        <v>0.525145277283086</v>
      </c>
    </row>
    <row r="40" ht="25.7" customHeight="true" spans="1:5">
      <c r="A40" s="60" t="s">
        <v>107</v>
      </c>
      <c r="B40" s="60" t="s">
        <v>108</v>
      </c>
      <c r="C40" s="61">
        <v>66.303163</v>
      </c>
      <c r="D40" s="61">
        <v>32.3</v>
      </c>
      <c r="E40" s="63">
        <v>0.487156246226142</v>
      </c>
    </row>
    <row r="41" ht="25.7" customHeight="true" spans="1:5">
      <c r="A41" s="62" t="s">
        <v>515</v>
      </c>
      <c r="B41" s="62" t="s">
        <v>516</v>
      </c>
      <c r="C41" s="61"/>
      <c r="D41" s="61">
        <v>1</v>
      </c>
      <c r="E41" s="63"/>
    </row>
    <row r="42" ht="25.7" customHeight="true" spans="1:5">
      <c r="A42" s="62" t="s">
        <v>109</v>
      </c>
      <c r="B42" s="62" t="s">
        <v>110</v>
      </c>
      <c r="C42" s="61">
        <v>19.296924</v>
      </c>
      <c r="D42" s="61">
        <v>10.5</v>
      </c>
      <c r="E42" s="63">
        <v>0.544128172966842</v>
      </c>
    </row>
    <row r="43" ht="25.7" customHeight="true" spans="1:5">
      <c r="A43" s="62" t="s">
        <v>111</v>
      </c>
      <c r="B43" s="62" t="s">
        <v>112</v>
      </c>
      <c r="C43" s="61">
        <v>47.006239</v>
      </c>
      <c r="D43" s="61">
        <v>20.8</v>
      </c>
      <c r="E43" s="63">
        <v>0.442494452704459</v>
      </c>
    </row>
    <row r="44" ht="25.7" customHeight="true" spans="1:5">
      <c r="A44" s="60" t="s">
        <v>113</v>
      </c>
      <c r="B44" s="60" t="s">
        <v>114</v>
      </c>
      <c r="C44" s="61">
        <v>21.482069</v>
      </c>
      <c r="D44" s="61">
        <v>13.8</v>
      </c>
      <c r="E44" s="63">
        <v>0.642396223566734</v>
      </c>
    </row>
    <row r="45" ht="25.7" customHeight="true" spans="1:5">
      <c r="A45" s="62" t="s">
        <v>115</v>
      </c>
      <c r="B45" s="62" t="s">
        <v>116</v>
      </c>
      <c r="C45" s="61">
        <v>21.482069</v>
      </c>
      <c r="D45" s="61">
        <v>13.8</v>
      </c>
      <c r="E45" s="63">
        <v>0.642396223566734</v>
      </c>
    </row>
    <row r="46" ht="25.7" customHeight="true" spans="1:5">
      <c r="A46" s="60" t="s">
        <v>121</v>
      </c>
      <c r="B46" s="60" t="s">
        <v>122</v>
      </c>
      <c r="C46" s="61">
        <v>8892.45131</v>
      </c>
      <c r="D46" s="61">
        <v>12066.898033</v>
      </c>
      <c r="E46" s="63">
        <v>1.35698218773829</v>
      </c>
    </row>
    <row r="47" ht="25.7" customHeight="true" spans="1:5">
      <c r="A47" s="60" t="s">
        <v>123</v>
      </c>
      <c r="B47" s="60" t="s">
        <v>124</v>
      </c>
      <c r="C47" s="61">
        <v>1041.684303</v>
      </c>
      <c r="D47" s="61">
        <v>723.92</v>
      </c>
      <c r="E47" s="63">
        <v>0.694951433860667</v>
      </c>
    </row>
    <row r="48" ht="25.7" customHeight="true" spans="1:5">
      <c r="A48" s="62" t="s">
        <v>127</v>
      </c>
      <c r="B48" s="62" t="s">
        <v>128</v>
      </c>
      <c r="C48" s="61">
        <v>584.837228</v>
      </c>
      <c r="D48" s="61">
        <v>723.92</v>
      </c>
      <c r="E48" s="63">
        <v>1.23781449836159</v>
      </c>
    </row>
    <row r="49" ht="25.7" customHeight="true" spans="1:5">
      <c r="A49" s="60" t="s">
        <v>129</v>
      </c>
      <c r="B49" s="60" t="s">
        <v>130</v>
      </c>
      <c r="C49" s="61">
        <v>1416.948407</v>
      </c>
      <c r="D49" s="61">
        <v>1450.654</v>
      </c>
      <c r="E49" s="63">
        <v>1.0237874525519</v>
      </c>
    </row>
    <row r="50" ht="25.7" customHeight="true" spans="1:5">
      <c r="A50" s="62" t="s">
        <v>131</v>
      </c>
      <c r="B50" s="62" t="s">
        <v>132</v>
      </c>
      <c r="C50" s="61">
        <v>150.128493</v>
      </c>
      <c r="D50" s="61">
        <v>147.818</v>
      </c>
      <c r="E50" s="63">
        <v>0.984609896803534</v>
      </c>
    </row>
    <row r="51" ht="25.7" customHeight="true" spans="1:5">
      <c r="A51" s="62" t="s">
        <v>133</v>
      </c>
      <c r="B51" s="62" t="s">
        <v>134</v>
      </c>
      <c r="C51" s="61">
        <v>289.8389</v>
      </c>
      <c r="D51" s="61">
        <v>296.616</v>
      </c>
      <c r="E51" s="63">
        <v>1.02338229961541</v>
      </c>
    </row>
    <row r="52" ht="25.7" customHeight="true" spans="1:5">
      <c r="A52" s="62" t="s">
        <v>135</v>
      </c>
      <c r="B52" s="62" t="s">
        <v>136</v>
      </c>
      <c r="C52" s="61">
        <v>589.980179</v>
      </c>
      <c r="D52" s="61">
        <v>633.31</v>
      </c>
      <c r="E52" s="63">
        <v>1.07344284188232</v>
      </c>
    </row>
    <row r="53" ht="25.7" customHeight="true" spans="1:5">
      <c r="A53" s="62" t="s">
        <v>137</v>
      </c>
      <c r="B53" s="62" t="s">
        <v>138</v>
      </c>
      <c r="C53" s="61">
        <v>293.838835</v>
      </c>
      <c r="D53" s="61">
        <v>316.68</v>
      </c>
      <c r="E53" s="63">
        <v>1.07773364946808</v>
      </c>
    </row>
    <row r="54" ht="25.7" customHeight="true" spans="1:5">
      <c r="A54" s="62" t="s">
        <v>139</v>
      </c>
      <c r="B54" s="62" t="s">
        <v>140</v>
      </c>
      <c r="C54" s="61">
        <v>93.162</v>
      </c>
      <c r="D54" s="61">
        <v>56.23</v>
      </c>
      <c r="E54" s="63">
        <v>0.603572271956377</v>
      </c>
    </row>
    <row r="55" ht="25.7" customHeight="true" spans="1:5">
      <c r="A55" s="60" t="s">
        <v>141</v>
      </c>
      <c r="B55" s="60" t="s">
        <v>142</v>
      </c>
      <c r="C55" s="61">
        <v>2941.14041</v>
      </c>
      <c r="D55" s="61">
        <v>6007.2166</v>
      </c>
      <c r="E55" s="63">
        <v>2.04247868601418</v>
      </c>
    </row>
    <row r="56" ht="25.7" customHeight="true" spans="1:5">
      <c r="A56" s="62" t="s">
        <v>143</v>
      </c>
      <c r="B56" s="62" t="s">
        <v>144</v>
      </c>
      <c r="C56" s="61">
        <v>175.01596</v>
      </c>
      <c r="D56" s="61">
        <v>382.7</v>
      </c>
      <c r="E56" s="63">
        <v>2.18665771967311</v>
      </c>
    </row>
    <row r="57" ht="25.7" customHeight="true" spans="1:5">
      <c r="A57" s="62" t="s">
        <v>145</v>
      </c>
      <c r="B57" s="62" t="s">
        <v>146</v>
      </c>
      <c r="C57" s="61">
        <v>2766.12445</v>
      </c>
      <c r="D57" s="61">
        <v>5624.5166</v>
      </c>
      <c r="E57" s="63">
        <v>2.03335630831794</v>
      </c>
    </row>
    <row r="58" ht="25.7" customHeight="true" spans="1:5">
      <c r="A58" s="60" t="s">
        <v>147</v>
      </c>
      <c r="B58" s="60" t="s">
        <v>148</v>
      </c>
      <c r="C58" s="61">
        <v>141.57129</v>
      </c>
      <c r="D58" s="61">
        <v>129.295</v>
      </c>
      <c r="E58" s="63">
        <v>0.913285454981727</v>
      </c>
    </row>
    <row r="59" ht="25.7" customHeight="true" spans="1:5">
      <c r="A59" s="62" t="s">
        <v>149</v>
      </c>
      <c r="B59" s="62" t="s">
        <v>150</v>
      </c>
      <c r="C59" s="61"/>
      <c r="D59" s="61">
        <v>8</v>
      </c>
      <c r="E59" s="63"/>
    </row>
    <row r="60" ht="25.7" customHeight="true" spans="1:5">
      <c r="A60" s="62" t="s">
        <v>151</v>
      </c>
      <c r="B60" s="62" t="s">
        <v>152</v>
      </c>
      <c r="C60" s="61">
        <v>46.73129</v>
      </c>
      <c r="D60" s="61">
        <v>60</v>
      </c>
      <c r="E60" s="63">
        <v>1.28393630905545</v>
      </c>
    </row>
    <row r="61" ht="25.7" customHeight="true" spans="1:5">
      <c r="A61" s="62" t="s">
        <v>153</v>
      </c>
      <c r="B61" s="62" t="s">
        <v>154</v>
      </c>
      <c r="C61" s="61">
        <v>94.84</v>
      </c>
      <c r="D61" s="61">
        <v>61.295</v>
      </c>
      <c r="E61" s="63">
        <v>0.646299029945171</v>
      </c>
    </row>
    <row r="62" ht="25.7" customHeight="true" spans="1:5">
      <c r="A62" s="60" t="s">
        <v>155</v>
      </c>
      <c r="B62" s="60" t="s">
        <v>156</v>
      </c>
      <c r="C62" s="61">
        <v>9.89</v>
      </c>
      <c r="D62" s="61">
        <v>1.2</v>
      </c>
      <c r="E62" s="63">
        <v>0.121334681496461</v>
      </c>
    </row>
    <row r="63" ht="25.7" customHeight="true" spans="1:5">
      <c r="A63" s="62" t="s">
        <v>157</v>
      </c>
      <c r="B63" s="62" t="s">
        <v>158</v>
      </c>
      <c r="C63" s="61">
        <v>9.89</v>
      </c>
      <c r="D63" s="61">
        <v>1.2</v>
      </c>
      <c r="E63" s="63">
        <v>0.121334681496461</v>
      </c>
    </row>
    <row r="64" ht="25.7" customHeight="true" spans="1:5">
      <c r="A64" s="60" t="s">
        <v>159</v>
      </c>
      <c r="B64" s="60" t="s">
        <v>160</v>
      </c>
      <c r="C64" s="61">
        <v>1753.296211</v>
      </c>
      <c r="D64" s="61">
        <v>3262.032084</v>
      </c>
      <c r="E64" s="63">
        <v>1.86051396423168</v>
      </c>
    </row>
    <row r="65" ht="25.7" customHeight="true" spans="1:5">
      <c r="A65" s="62" t="s">
        <v>163</v>
      </c>
      <c r="B65" s="62" t="s">
        <v>164</v>
      </c>
      <c r="C65" s="61">
        <v>1069.279211</v>
      </c>
      <c r="D65" s="61">
        <v>1609.472084</v>
      </c>
      <c r="E65" s="63">
        <v>1.50519346812588</v>
      </c>
    </row>
    <row r="66" ht="25.7" customHeight="true" spans="1:5">
      <c r="A66" s="62" t="s">
        <v>165</v>
      </c>
      <c r="B66" s="62" t="s">
        <v>166</v>
      </c>
      <c r="C66" s="61">
        <v>144.017</v>
      </c>
      <c r="D66" s="61">
        <v>1652.56</v>
      </c>
      <c r="E66" s="63">
        <v>11.4747564523633</v>
      </c>
    </row>
    <row r="67" ht="25.7" customHeight="true" spans="1:5">
      <c r="A67" s="60" t="s">
        <v>167</v>
      </c>
      <c r="B67" s="60" t="s">
        <v>168</v>
      </c>
      <c r="C67" s="61">
        <v>1223.704</v>
      </c>
      <c r="D67" s="61">
        <v>289.5565</v>
      </c>
      <c r="E67" s="63">
        <v>0.236622990527121</v>
      </c>
    </row>
    <row r="68" ht="25.7" customHeight="true" spans="1:5">
      <c r="A68" s="62" t="s">
        <v>169</v>
      </c>
      <c r="B68" s="62" t="s">
        <v>170</v>
      </c>
      <c r="C68" s="61">
        <v>1223.704</v>
      </c>
      <c r="D68" s="61">
        <v>289.5565</v>
      </c>
      <c r="E68" s="63">
        <v>0.236622990527121</v>
      </c>
    </row>
    <row r="69" ht="25.7" customHeight="true" spans="1:5">
      <c r="A69" s="60" t="s">
        <v>181</v>
      </c>
      <c r="B69" s="60" t="s">
        <v>182</v>
      </c>
      <c r="C69" s="61">
        <v>24.24</v>
      </c>
      <c r="D69" s="61">
        <v>0.92</v>
      </c>
      <c r="E69" s="63">
        <v>0.037953795379538</v>
      </c>
    </row>
    <row r="70" ht="25.7" customHeight="true" spans="1:5">
      <c r="A70" s="62" t="s">
        <v>183</v>
      </c>
      <c r="B70" s="62" t="s">
        <v>184</v>
      </c>
      <c r="C70" s="61">
        <v>24.24</v>
      </c>
      <c r="D70" s="61">
        <v>0.92</v>
      </c>
      <c r="E70" s="63">
        <v>0.037953795379538</v>
      </c>
    </row>
    <row r="71" ht="25.7" customHeight="true" spans="1:5">
      <c r="A71" s="60" t="s">
        <v>185</v>
      </c>
      <c r="B71" s="60" t="s">
        <v>186</v>
      </c>
      <c r="C71" s="61">
        <v>191.919889</v>
      </c>
      <c r="D71" s="61">
        <v>202.103849</v>
      </c>
      <c r="E71" s="63">
        <v>1.05306359884358</v>
      </c>
    </row>
    <row r="72" ht="25.7" customHeight="true" spans="1:5">
      <c r="A72" s="62" t="s">
        <v>187</v>
      </c>
      <c r="B72" s="62" t="s">
        <v>188</v>
      </c>
      <c r="C72" s="61">
        <v>132.303889</v>
      </c>
      <c r="D72" s="61">
        <v>153.363849</v>
      </c>
      <c r="E72" s="63">
        <v>1.15917869201864</v>
      </c>
    </row>
    <row r="73" ht="25.7" customHeight="true" spans="1:5">
      <c r="A73" s="62" t="s">
        <v>189</v>
      </c>
      <c r="B73" s="62" t="s">
        <v>190</v>
      </c>
      <c r="C73" s="61">
        <v>59.616</v>
      </c>
      <c r="D73" s="61">
        <v>48.74</v>
      </c>
      <c r="E73" s="63">
        <v>0.817565754159957</v>
      </c>
    </row>
    <row r="74" ht="25.7" customHeight="true" spans="1:5">
      <c r="A74" s="60" t="s">
        <v>195</v>
      </c>
      <c r="B74" s="60" t="s">
        <v>196</v>
      </c>
      <c r="C74" s="61">
        <v>1469.471245</v>
      </c>
      <c r="D74" s="61">
        <v>702.57114</v>
      </c>
      <c r="E74" s="63">
        <v>0.478111526435483</v>
      </c>
    </row>
    <row r="75" ht="25.7" customHeight="true" spans="1:5">
      <c r="A75" s="60" t="s">
        <v>201</v>
      </c>
      <c r="B75" s="60" t="s">
        <v>202</v>
      </c>
      <c r="C75" s="61">
        <v>86.651</v>
      </c>
      <c r="D75" s="61">
        <v>73.5</v>
      </c>
      <c r="E75" s="63">
        <v>0.848230257007998</v>
      </c>
    </row>
    <row r="76" ht="25.7" customHeight="true" spans="1:5">
      <c r="A76" s="62" t="s">
        <v>203</v>
      </c>
      <c r="B76" s="62" t="s">
        <v>204</v>
      </c>
      <c r="C76" s="61">
        <v>86.651</v>
      </c>
      <c r="D76" s="61">
        <v>73.5</v>
      </c>
      <c r="E76" s="63">
        <v>0.848230257007998</v>
      </c>
    </row>
    <row r="77" ht="25.7" customHeight="true" spans="1:5">
      <c r="A77" s="60" t="s">
        <v>205</v>
      </c>
      <c r="B77" s="60" t="s">
        <v>206</v>
      </c>
      <c r="C77" s="61">
        <v>40.872188</v>
      </c>
      <c r="D77" s="61">
        <v>38</v>
      </c>
      <c r="E77" s="63">
        <v>0.929727569270331</v>
      </c>
    </row>
    <row r="78" ht="25.7" customHeight="true" spans="1:5">
      <c r="A78" s="62" t="s">
        <v>207</v>
      </c>
      <c r="B78" s="62" t="s">
        <v>208</v>
      </c>
      <c r="C78" s="61">
        <v>40.872188</v>
      </c>
      <c r="D78" s="61">
        <v>38</v>
      </c>
      <c r="E78" s="63">
        <v>0.929727569270331</v>
      </c>
    </row>
    <row r="79" ht="25.7" customHeight="true" spans="1:5">
      <c r="A79" s="60" t="s">
        <v>209</v>
      </c>
      <c r="B79" s="60" t="s">
        <v>210</v>
      </c>
      <c r="C79" s="61">
        <v>302.313398</v>
      </c>
      <c r="D79" s="61">
        <v>311.86</v>
      </c>
      <c r="E79" s="63">
        <v>1.03157849457932</v>
      </c>
    </row>
    <row r="80" ht="25.7" customHeight="true" spans="1:5">
      <c r="A80" s="62" t="s">
        <v>211</v>
      </c>
      <c r="B80" s="62" t="s">
        <v>212</v>
      </c>
      <c r="C80" s="61">
        <v>80.222823</v>
      </c>
      <c r="D80" s="61">
        <v>86.4</v>
      </c>
      <c r="E80" s="63">
        <v>1.07700024468099</v>
      </c>
    </row>
    <row r="81" ht="25.7" customHeight="true" spans="1:5">
      <c r="A81" s="62" t="s">
        <v>213</v>
      </c>
      <c r="B81" s="62" t="s">
        <v>214</v>
      </c>
      <c r="C81" s="61">
        <v>222.090575</v>
      </c>
      <c r="D81" s="61">
        <v>225.46</v>
      </c>
      <c r="E81" s="63">
        <v>1.01517140022714</v>
      </c>
    </row>
    <row r="82" ht="25.7" customHeight="true" spans="1:5">
      <c r="A82" s="60" t="s">
        <v>215</v>
      </c>
      <c r="B82" s="60" t="s">
        <v>216</v>
      </c>
      <c r="C82" s="61">
        <v>1036.428059</v>
      </c>
      <c r="D82" s="61">
        <v>272.21114</v>
      </c>
      <c r="E82" s="63">
        <v>0.262643545431068</v>
      </c>
    </row>
    <row r="83" ht="25.7" customHeight="true" spans="1:5">
      <c r="A83" s="62" t="s">
        <v>217</v>
      </c>
      <c r="B83" s="62" t="s">
        <v>218</v>
      </c>
      <c r="C83" s="61">
        <v>1029.884859</v>
      </c>
      <c r="D83" s="61">
        <v>265.71114</v>
      </c>
      <c r="E83" s="63">
        <v>0.258000821818082</v>
      </c>
    </row>
    <row r="84" ht="25.7" customHeight="true" spans="1:5">
      <c r="A84" s="62" t="s">
        <v>219</v>
      </c>
      <c r="B84" s="62" t="s">
        <v>220</v>
      </c>
      <c r="C84" s="61">
        <v>6.5432</v>
      </c>
      <c r="D84" s="61">
        <v>6.5</v>
      </c>
      <c r="E84" s="63">
        <v>0.99339772588336</v>
      </c>
    </row>
    <row r="85" ht="25.7" customHeight="true" spans="1:5">
      <c r="A85" s="60" t="s">
        <v>221</v>
      </c>
      <c r="B85" s="60" t="s">
        <v>222</v>
      </c>
      <c r="C85" s="61">
        <v>3.2066</v>
      </c>
      <c r="D85" s="61">
        <v>7</v>
      </c>
      <c r="E85" s="63">
        <v>2.182997567517</v>
      </c>
    </row>
    <row r="86" ht="25.7" customHeight="true" spans="1:5">
      <c r="A86" s="62" t="s">
        <v>223</v>
      </c>
      <c r="B86" s="62" t="s">
        <v>224</v>
      </c>
      <c r="C86" s="61">
        <v>3.2066</v>
      </c>
      <c r="D86" s="61">
        <v>7</v>
      </c>
      <c r="E86" s="63">
        <v>2.182997567517</v>
      </c>
    </row>
    <row r="87" ht="25.7" customHeight="true" spans="1:5">
      <c r="A87" s="60" t="s">
        <v>225</v>
      </c>
      <c r="B87" s="60" t="s">
        <v>226</v>
      </c>
      <c r="C87" s="61">
        <v>1646.291323</v>
      </c>
      <c r="D87" s="61">
        <v>669.1169</v>
      </c>
      <c r="E87" s="63">
        <v>0.955893134692471</v>
      </c>
    </row>
    <row r="88" ht="25.7" customHeight="true" spans="1:5">
      <c r="A88" s="60" t="s">
        <v>227</v>
      </c>
      <c r="B88" s="60" t="s">
        <v>228</v>
      </c>
      <c r="C88" s="61">
        <v>610.533195</v>
      </c>
      <c r="D88" s="61">
        <v>559.47</v>
      </c>
      <c r="E88" s="63">
        <v>0.91636295058453</v>
      </c>
    </row>
    <row r="89" ht="25.7" customHeight="true" spans="1:5">
      <c r="A89" s="62" t="s">
        <v>229</v>
      </c>
      <c r="B89" s="62" t="s">
        <v>230</v>
      </c>
      <c r="C89" s="61">
        <v>610.533195</v>
      </c>
      <c r="D89" s="61">
        <v>559.47</v>
      </c>
      <c r="E89" s="63">
        <v>0.91636295058453</v>
      </c>
    </row>
    <row r="90" ht="25.7" customHeight="true" spans="1:5">
      <c r="A90" s="60" t="s">
        <v>231</v>
      </c>
      <c r="B90" s="60" t="s">
        <v>232</v>
      </c>
      <c r="C90" s="61"/>
      <c r="D90" s="61">
        <v>90.6469</v>
      </c>
      <c r="E90" s="63"/>
    </row>
    <row r="91" ht="25.7" customHeight="true" spans="1:5">
      <c r="A91" s="62" t="s">
        <v>233</v>
      </c>
      <c r="B91" s="62" t="s">
        <v>234</v>
      </c>
      <c r="C91" s="61"/>
      <c r="D91" s="61">
        <v>90.6469</v>
      </c>
      <c r="E91" s="63"/>
    </row>
    <row r="92" ht="25.7" customHeight="true" spans="1:5">
      <c r="A92" s="60" t="s">
        <v>235</v>
      </c>
      <c r="B92" s="60" t="s">
        <v>236</v>
      </c>
      <c r="C92" s="61">
        <v>1035.758128</v>
      </c>
      <c r="D92" s="61">
        <v>19</v>
      </c>
      <c r="E92" s="63">
        <v>0.212389868028537</v>
      </c>
    </row>
    <row r="93" ht="25.7" customHeight="true" spans="1:5">
      <c r="A93" s="62" t="s">
        <v>237</v>
      </c>
      <c r="B93" s="62" t="s">
        <v>238</v>
      </c>
      <c r="C93" s="61">
        <v>74.704028</v>
      </c>
      <c r="D93" s="61">
        <v>10</v>
      </c>
      <c r="E93" s="63">
        <v>0.133861590435257</v>
      </c>
    </row>
    <row r="94" ht="25.7" customHeight="true" spans="1:5">
      <c r="A94" s="62" t="s">
        <v>239</v>
      </c>
      <c r="B94" s="62" t="s">
        <v>240</v>
      </c>
      <c r="C94" s="61">
        <v>961.0541</v>
      </c>
      <c r="D94" s="61">
        <v>9</v>
      </c>
      <c r="E94" s="63">
        <v>0.60999993222223</v>
      </c>
    </row>
    <row r="95" ht="25.7" customHeight="true" spans="1:5">
      <c r="A95" s="60" t="s">
        <v>241</v>
      </c>
      <c r="B95" s="60" t="s">
        <v>242</v>
      </c>
      <c r="C95" s="61">
        <v>5867.358879</v>
      </c>
      <c r="D95" s="61">
        <v>4304.86</v>
      </c>
      <c r="E95" s="63">
        <v>0.733696385167034</v>
      </c>
    </row>
    <row r="96" ht="25.7" customHeight="true" spans="1:5">
      <c r="A96" s="60" t="s">
        <v>243</v>
      </c>
      <c r="B96" s="60" t="s">
        <v>244</v>
      </c>
      <c r="C96" s="61">
        <v>4148.004186</v>
      </c>
      <c r="D96" s="61">
        <v>2600.64</v>
      </c>
      <c r="E96" s="63">
        <v>0.626961758808601</v>
      </c>
    </row>
    <row r="97" ht="25.7" customHeight="true" spans="1:5">
      <c r="A97" s="62" t="s">
        <v>245</v>
      </c>
      <c r="B97" s="62" t="s">
        <v>56</v>
      </c>
      <c r="C97" s="61">
        <v>500.766316</v>
      </c>
      <c r="D97" s="61">
        <v>506.06</v>
      </c>
      <c r="E97" s="63">
        <v>1.01057116629226</v>
      </c>
    </row>
    <row r="98" ht="25.7" customHeight="true" spans="1:5">
      <c r="A98" s="62" t="s">
        <v>246</v>
      </c>
      <c r="B98" s="62" t="s">
        <v>247</v>
      </c>
      <c r="C98" s="61">
        <v>164.320775</v>
      </c>
      <c r="D98" s="61">
        <v>318</v>
      </c>
      <c r="E98" s="63">
        <v>1.93523916863221</v>
      </c>
    </row>
    <row r="99" ht="25.7" customHeight="true" spans="1:5">
      <c r="A99" s="62" t="s">
        <v>248</v>
      </c>
      <c r="B99" s="62" t="s">
        <v>249</v>
      </c>
      <c r="C99" s="61">
        <v>3482.917095</v>
      </c>
      <c r="D99" s="61">
        <v>1776.58</v>
      </c>
      <c r="E99" s="63">
        <v>0.510083918606739</v>
      </c>
    </row>
    <row r="100" ht="25.7" customHeight="true" spans="1:5">
      <c r="A100" s="60" t="s">
        <v>250</v>
      </c>
      <c r="B100" s="60" t="s">
        <v>251</v>
      </c>
      <c r="C100" s="61">
        <v>1719.354693</v>
      </c>
      <c r="D100" s="61">
        <v>1648.22</v>
      </c>
      <c r="E100" s="63">
        <v>0.958627098126053</v>
      </c>
    </row>
    <row r="101" ht="25.7" customHeight="true" spans="1:5">
      <c r="A101" s="62" t="s">
        <v>252</v>
      </c>
      <c r="B101" s="62" t="s">
        <v>251</v>
      </c>
      <c r="C101" s="61">
        <v>1719.354693</v>
      </c>
      <c r="D101" s="61">
        <v>1648.22</v>
      </c>
      <c r="E101" s="63">
        <v>0.958627098126053</v>
      </c>
    </row>
    <row r="102" ht="25.7" customHeight="true" spans="1:5">
      <c r="A102" s="60" t="s">
        <v>253</v>
      </c>
      <c r="B102" s="60" t="s">
        <v>254</v>
      </c>
      <c r="C102" s="61"/>
      <c r="D102" s="61">
        <v>56</v>
      </c>
      <c r="E102" s="63"/>
    </row>
    <row r="103" ht="25.7" customHeight="true" spans="1:5">
      <c r="A103" s="62" t="s">
        <v>255</v>
      </c>
      <c r="B103" s="62" t="s">
        <v>254</v>
      </c>
      <c r="C103" s="61"/>
      <c r="D103" s="61">
        <v>56</v>
      </c>
      <c r="E103" s="63"/>
    </row>
    <row r="104" ht="25.7" customHeight="true" spans="1:5">
      <c r="A104" s="60" t="s">
        <v>256</v>
      </c>
      <c r="B104" s="60" t="s">
        <v>257</v>
      </c>
      <c r="C104" s="61">
        <v>21860.594395</v>
      </c>
      <c r="D104" s="61">
        <v>8236.892304</v>
      </c>
      <c r="E104" s="63">
        <v>0.376791781374616</v>
      </c>
    </row>
    <row r="105" ht="25.7" customHeight="true" spans="1:5">
      <c r="A105" s="60" t="s">
        <v>258</v>
      </c>
      <c r="B105" s="60" t="s">
        <v>259</v>
      </c>
      <c r="C105" s="61">
        <v>3776.754238</v>
      </c>
      <c r="D105" s="61">
        <v>2365.990765</v>
      </c>
      <c r="E105" s="63">
        <v>0.62646140466183</v>
      </c>
    </row>
    <row r="106" ht="25.7" customHeight="true" spans="1:5">
      <c r="A106" s="62" t="s">
        <v>260</v>
      </c>
      <c r="B106" s="62" t="s">
        <v>94</v>
      </c>
      <c r="C106" s="61">
        <v>308.103822</v>
      </c>
      <c r="D106" s="61">
        <v>361.24</v>
      </c>
      <c r="E106" s="63">
        <v>1.17246192421462</v>
      </c>
    </row>
    <row r="107" ht="25.7" customHeight="true" spans="1:5">
      <c r="A107" s="62" t="s">
        <v>261</v>
      </c>
      <c r="B107" s="62" t="s">
        <v>262</v>
      </c>
      <c r="C107" s="61">
        <v>1.857</v>
      </c>
      <c r="D107" s="61">
        <v>2</v>
      </c>
      <c r="E107" s="63">
        <v>1.07700592353258</v>
      </c>
    </row>
    <row r="108" ht="25.7" customHeight="true" spans="1:5">
      <c r="A108" s="62" t="s">
        <v>263</v>
      </c>
      <c r="B108" s="62" t="s">
        <v>264</v>
      </c>
      <c r="C108" s="61">
        <v>4.437</v>
      </c>
      <c r="D108" s="61">
        <v>5.48</v>
      </c>
      <c r="E108" s="63">
        <v>1.23506874013973</v>
      </c>
    </row>
    <row r="109" ht="25.7" customHeight="true" spans="1:5">
      <c r="A109" s="62" t="s">
        <v>265</v>
      </c>
      <c r="B109" s="62" t="s">
        <v>266</v>
      </c>
      <c r="C109" s="61">
        <v>3307.910381</v>
      </c>
      <c r="D109" s="61">
        <v>315.3775</v>
      </c>
      <c r="E109" s="63">
        <v>0.0953404003359546</v>
      </c>
    </row>
    <row r="110" ht="25.7" customHeight="true" spans="1:5">
      <c r="A110" s="62" t="s">
        <v>271</v>
      </c>
      <c r="B110" s="62" t="s">
        <v>272</v>
      </c>
      <c r="C110" s="61">
        <v>77.78</v>
      </c>
      <c r="D110" s="61">
        <v>25</v>
      </c>
      <c r="E110" s="63">
        <v>0.321419388017485</v>
      </c>
    </row>
    <row r="111" ht="25.7" customHeight="true" spans="1:5">
      <c r="A111" s="62" t="s">
        <v>273</v>
      </c>
      <c r="B111" s="62" t="s">
        <v>274</v>
      </c>
      <c r="C111" s="61">
        <v>56.079865</v>
      </c>
      <c r="D111" s="61">
        <v>1656.893265</v>
      </c>
      <c r="E111" s="63">
        <v>29.5452434666168</v>
      </c>
    </row>
    <row r="112" ht="25.7" customHeight="true" spans="1:5">
      <c r="A112" s="60" t="s">
        <v>275</v>
      </c>
      <c r="B112" s="60" t="s">
        <v>276</v>
      </c>
      <c r="C112" s="61">
        <v>3208.524774</v>
      </c>
      <c r="D112" s="61">
        <v>3235.584172</v>
      </c>
      <c r="E112" s="63">
        <v>1.00843359484685</v>
      </c>
    </row>
    <row r="113" ht="25.7" customHeight="true" spans="1:5">
      <c r="A113" s="62" t="s">
        <v>277</v>
      </c>
      <c r="B113" s="62" t="s">
        <v>278</v>
      </c>
      <c r="C113" s="61">
        <v>513.2851</v>
      </c>
      <c r="D113" s="61">
        <v>422.5283</v>
      </c>
      <c r="E113" s="63">
        <v>0.823184425185925</v>
      </c>
    </row>
    <row r="114" ht="25.7" customHeight="true" spans="1:5">
      <c r="A114" s="62" t="s">
        <v>279</v>
      </c>
      <c r="B114" s="62" t="s">
        <v>280</v>
      </c>
      <c r="C114" s="61">
        <v>1212.028596</v>
      </c>
      <c r="D114" s="61">
        <v>706.39895</v>
      </c>
      <c r="E114" s="63">
        <v>0.582823666315543</v>
      </c>
    </row>
    <row r="115" ht="25.7" customHeight="true" spans="1:5">
      <c r="A115" s="62" t="s">
        <v>281</v>
      </c>
      <c r="B115" s="62" t="s">
        <v>282</v>
      </c>
      <c r="C115" s="61">
        <v>1483.211078</v>
      </c>
      <c r="D115" s="61">
        <v>2106.656922</v>
      </c>
      <c r="E115" s="63">
        <v>1.42033521273363</v>
      </c>
    </row>
    <row r="116" ht="25.7" customHeight="true" spans="1:5">
      <c r="A116" s="60" t="s">
        <v>285</v>
      </c>
      <c r="B116" s="60" t="s">
        <v>286</v>
      </c>
      <c r="C116" s="61">
        <v>12275.599633</v>
      </c>
      <c r="D116" s="61">
        <v>611.263117</v>
      </c>
      <c r="E116" s="63">
        <v>0.0497949701256765</v>
      </c>
    </row>
    <row r="117" ht="25.7" customHeight="true" spans="1:5">
      <c r="A117" s="62" t="s">
        <v>287</v>
      </c>
      <c r="B117" s="62" t="s">
        <v>288</v>
      </c>
      <c r="C117" s="61">
        <v>207.540951</v>
      </c>
      <c r="D117" s="61">
        <v>12</v>
      </c>
      <c r="E117" s="63">
        <v>0.0578199142972993</v>
      </c>
    </row>
    <row r="118" ht="25.7" customHeight="true" spans="1:5">
      <c r="A118" s="62" t="s">
        <v>291</v>
      </c>
      <c r="B118" s="62" t="s">
        <v>292</v>
      </c>
      <c r="C118" s="61">
        <v>5.99115</v>
      </c>
      <c r="D118" s="61">
        <v>10</v>
      </c>
      <c r="E118" s="63">
        <v>1.66912863139798</v>
      </c>
    </row>
    <row r="119" ht="25.7" customHeight="true" spans="1:5">
      <c r="A119" s="62" t="s">
        <v>293</v>
      </c>
      <c r="B119" s="62" t="s">
        <v>294</v>
      </c>
      <c r="C119" s="61">
        <v>309.413474</v>
      </c>
      <c r="D119" s="61">
        <v>138.39289</v>
      </c>
      <c r="E119" s="63">
        <v>0.447274930244311</v>
      </c>
    </row>
    <row r="120" ht="25.7" customHeight="true" spans="1:5">
      <c r="A120" s="62" t="s">
        <v>517</v>
      </c>
      <c r="B120" s="62" t="s">
        <v>518</v>
      </c>
      <c r="C120" s="61"/>
      <c r="D120" s="61">
        <v>1.86</v>
      </c>
      <c r="E120" s="63"/>
    </row>
    <row r="121" ht="25.7" customHeight="true" spans="1:5">
      <c r="A121" s="62" t="s">
        <v>295</v>
      </c>
      <c r="B121" s="62" t="s">
        <v>296</v>
      </c>
      <c r="C121" s="61">
        <v>11567.549958</v>
      </c>
      <c r="D121" s="61">
        <v>449.010227</v>
      </c>
      <c r="E121" s="63">
        <v>0.0388163637615819</v>
      </c>
    </row>
    <row r="122" ht="25.7" customHeight="true" spans="1:5">
      <c r="A122" s="60" t="s">
        <v>297</v>
      </c>
      <c r="B122" s="60" t="s">
        <v>298</v>
      </c>
      <c r="C122" s="61">
        <v>2599.71575</v>
      </c>
      <c r="D122" s="61">
        <v>2024.05425</v>
      </c>
      <c r="E122" s="63">
        <v>0.778567522237768</v>
      </c>
    </row>
    <row r="123" ht="25.7" customHeight="true" spans="1:5">
      <c r="A123" s="62" t="s">
        <v>299</v>
      </c>
      <c r="B123" s="62" t="s">
        <v>300</v>
      </c>
      <c r="C123" s="61">
        <v>1184.71575</v>
      </c>
      <c r="D123" s="61">
        <v>764.05425</v>
      </c>
      <c r="E123" s="63">
        <v>0.644926219643826</v>
      </c>
    </row>
    <row r="124" ht="25.7" customHeight="true" spans="1:5">
      <c r="A124" s="62" t="s">
        <v>301</v>
      </c>
      <c r="B124" s="62" t="s">
        <v>302</v>
      </c>
      <c r="C124" s="61">
        <v>1415</v>
      </c>
      <c r="D124" s="61">
        <v>1260</v>
      </c>
      <c r="E124" s="63">
        <v>0.890459363957597</v>
      </c>
    </row>
    <row r="125" ht="25.7" customHeight="true" spans="1:5">
      <c r="A125" s="60" t="s">
        <v>303</v>
      </c>
      <c r="B125" s="60" t="s">
        <v>304</v>
      </c>
      <c r="C125" s="61">
        <v>368.3325</v>
      </c>
      <c r="D125" s="61"/>
      <c r="E125" s="63"/>
    </row>
    <row r="126" ht="25.7" customHeight="true" spans="1:5">
      <c r="A126" s="60" t="s">
        <v>305</v>
      </c>
      <c r="B126" s="60" t="s">
        <v>306</v>
      </c>
      <c r="C126" s="61">
        <v>368.3325</v>
      </c>
      <c r="D126" s="61"/>
      <c r="E126" s="63"/>
    </row>
    <row r="127" ht="25.7" customHeight="true" spans="1:5">
      <c r="A127" s="62" t="s">
        <v>307</v>
      </c>
      <c r="B127" s="62" t="s">
        <v>308</v>
      </c>
      <c r="C127" s="61">
        <v>368.3325</v>
      </c>
      <c r="D127" s="61"/>
      <c r="E127" s="63"/>
    </row>
    <row r="128" ht="25.7" customHeight="true" spans="1:5">
      <c r="A128" s="60" t="s">
        <v>309</v>
      </c>
      <c r="B128" s="60" t="s">
        <v>310</v>
      </c>
      <c r="C128" s="61">
        <v>1431.37859</v>
      </c>
      <c r="D128" s="61">
        <v>900</v>
      </c>
      <c r="E128" s="63">
        <v>0.628764469643213</v>
      </c>
    </row>
    <row r="129" ht="25.7" customHeight="true" spans="1:5">
      <c r="A129" s="60" t="s">
        <v>311</v>
      </c>
      <c r="B129" s="60" t="s">
        <v>312</v>
      </c>
      <c r="C129" s="61">
        <v>1431.37859</v>
      </c>
      <c r="D129" s="61">
        <v>900</v>
      </c>
      <c r="E129" s="63">
        <v>0.628764469643213</v>
      </c>
    </row>
    <row r="130" ht="25.7" customHeight="true" spans="1:5">
      <c r="A130" s="62" t="s">
        <v>313</v>
      </c>
      <c r="B130" s="62" t="s">
        <v>314</v>
      </c>
      <c r="C130" s="61">
        <v>1431.37859</v>
      </c>
      <c r="D130" s="61">
        <v>900</v>
      </c>
      <c r="E130" s="63">
        <v>0.628764469643213</v>
      </c>
    </row>
    <row r="131" ht="25.7" customHeight="true" spans="1:5">
      <c r="A131" s="60" t="s">
        <v>315</v>
      </c>
      <c r="B131" s="60" t="s">
        <v>316</v>
      </c>
      <c r="C131" s="61">
        <v>6442.6</v>
      </c>
      <c r="D131" s="61">
        <v>1577.094</v>
      </c>
      <c r="E131" s="63">
        <v>15.4617058823529</v>
      </c>
    </row>
    <row r="132" ht="25.7" customHeight="true" spans="1:5">
      <c r="A132" s="60" t="s">
        <v>317</v>
      </c>
      <c r="B132" s="60" t="s">
        <v>318</v>
      </c>
      <c r="C132" s="61">
        <v>6433.6</v>
      </c>
      <c r="D132" s="61">
        <v>1577.094</v>
      </c>
      <c r="E132" s="63">
        <v>16.958</v>
      </c>
    </row>
    <row r="133" ht="25.7" customHeight="true" spans="1:5">
      <c r="A133" s="62" t="s">
        <v>319</v>
      </c>
      <c r="B133" s="62" t="s">
        <v>320</v>
      </c>
      <c r="C133" s="61">
        <v>6433.6</v>
      </c>
      <c r="D133" s="61">
        <v>1577.094</v>
      </c>
      <c r="E133" s="63">
        <v>16.958</v>
      </c>
    </row>
    <row r="134" ht="25.7" customHeight="true" spans="1:5">
      <c r="A134" s="60" t="s">
        <v>321</v>
      </c>
      <c r="B134" s="60" t="s">
        <v>322</v>
      </c>
      <c r="C134" s="61">
        <v>9</v>
      </c>
      <c r="D134" s="61"/>
      <c r="E134" s="63"/>
    </row>
    <row r="135" ht="25.7" customHeight="true" spans="1:5">
      <c r="A135" s="62" t="s">
        <v>323</v>
      </c>
      <c r="B135" s="62" t="s">
        <v>322</v>
      </c>
      <c r="C135" s="61">
        <v>9</v>
      </c>
      <c r="D135" s="61"/>
      <c r="E135" s="63"/>
    </row>
    <row r="136" ht="25.7" customHeight="true" spans="1:5">
      <c r="A136" s="60" t="s">
        <v>324</v>
      </c>
      <c r="B136" s="60" t="s">
        <v>325</v>
      </c>
      <c r="C136" s="61">
        <v>867.0145</v>
      </c>
      <c r="D136" s="61">
        <v>978.6</v>
      </c>
      <c r="E136" s="63">
        <v>1.1287008464103</v>
      </c>
    </row>
    <row r="137" ht="25.7" customHeight="true" spans="1:5">
      <c r="A137" s="60" t="s">
        <v>326</v>
      </c>
      <c r="B137" s="60" t="s">
        <v>327</v>
      </c>
      <c r="C137" s="61">
        <v>867.0145</v>
      </c>
      <c r="D137" s="61">
        <v>978.6</v>
      </c>
      <c r="E137" s="63">
        <v>1.1287008464103</v>
      </c>
    </row>
    <row r="138" ht="25.7" customHeight="true" spans="1:5">
      <c r="A138" s="62" t="s">
        <v>328</v>
      </c>
      <c r="B138" s="62" t="s">
        <v>329</v>
      </c>
      <c r="C138" s="61">
        <v>467.4025</v>
      </c>
      <c r="D138" s="61">
        <v>488.8</v>
      </c>
      <c r="E138" s="63">
        <v>1.04577960109328</v>
      </c>
    </row>
    <row r="139" ht="25.7" customHeight="true" spans="1:5">
      <c r="A139" s="62" t="s">
        <v>330</v>
      </c>
      <c r="B139" s="62" t="s">
        <v>331</v>
      </c>
      <c r="C139" s="61">
        <v>399.612</v>
      </c>
      <c r="D139" s="61">
        <v>489.8</v>
      </c>
      <c r="E139" s="63">
        <v>1.2256889182507</v>
      </c>
    </row>
    <row r="140" ht="25.7" customHeight="true" spans="1:5">
      <c r="A140" s="60" t="s">
        <v>332</v>
      </c>
      <c r="B140" s="60" t="s">
        <v>333</v>
      </c>
      <c r="C140" s="61">
        <v>90.997257</v>
      </c>
      <c r="D140" s="61"/>
      <c r="E140" s="63"/>
    </row>
    <row r="141" ht="25.7" customHeight="true" spans="1:5">
      <c r="A141" s="60" t="s">
        <v>334</v>
      </c>
      <c r="B141" s="60" t="s">
        <v>335</v>
      </c>
      <c r="C141" s="61">
        <v>90.997257</v>
      </c>
      <c r="D141" s="61"/>
      <c r="E141" s="63"/>
    </row>
    <row r="142" ht="25.7" customHeight="true" spans="1:5">
      <c r="A142" s="62" t="s">
        <v>336</v>
      </c>
      <c r="B142" s="62" t="s">
        <v>337</v>
      </c>
      <c r="C142" s="61">
        <v>90.997257</v>
      </c>
      <c r="D142" s="61"/>
      <c r="E142" s="63"/>
    </row>
    <row r="143" ht="25.7" customHeight="true" spans="1:5">
      <c r="A143" s="60" t="s">
        <v>338</v>
      </c>
      <c r="B143" s="60" t="s">
        <v>339</v>
      </c>
      <c r="C143" s="61">
        <v>56.88</v>
      </c>
      <c r="D143" s="61"/>
      <c r="E143" s="63"/>
    </row>
    <row r="144" ht="25.7" customHeight="true" spans="1:5">
      <c r="A144" s="60" t="s">
        <v>340</v>
      </c>
      <c r="B144" s="60" t="s">
        <v>341</v>
      </c>
      <c r="C144" s="61">
        <v>56.88</v>
      </c>
      <c r="D144" s="61"/>
      <c r="E144" s="63"/>
    </row>
    <row r="145" ht="25.7" customHeight="true" spans="1:5">
      <c r="A145" s="62" t="s">
        <v>342</v>
      </c>
      <c r="B145" s="62" t="s">
        <v>343</v>
      </c>
      <c r="C145" s="61">
        <v>56.88</v>
      </c>
      <c r="D145" s="61"/>
      <c r="E145" s="63"/>
    </row>
    <row r="146" ht="25.7" customHeight="true" spans="1:5">
      <c r="A146" s="22"/>
      <c r="B146" s="64" t="s">
        <v>344</v>
      </c>
      <c r="C146" s="26">
        <v>52861.380622</v>
      </c>
      <c r="D146" s="26">
        <v>36119.234533</v>
      </c>
      <c r="E146" s="27">
        <v>0.830926425308521</v>
      </c>
    </row>
    <row r="147" ht="25.7" customHeight="true" spans="1:5">
      <c r="A147" s="22"/>
      <c r="B147" s="64" t="s">
        <v>345</v>
      </c>
      <c r="C147" s="65"/>
      <c r="D147" s="65"/>
      <c r="E147" s="65"/>
    </row>
    <row r="148" ht="25.7" customHeight="true" spans="1:5">
      <c r="A148" s="22"/>
      <c r="B148" s="64" t="s">
        <v>346</v>
      </c>
      <c r="C148" s="26">
        <v>842.851265</v>
      </c>
      <c r="D148" s="26"/>
      <c r="E148" s="26"/>
    </row>
    <row r="149" ht="25.7" customHeight="true" spans="1:5">
      <c r="A149" s="22"/>
      <c r="B149" s="64" t="s">
        <v>347</v>
      </c>
      <c r="C149" s="26">
        <v>3031.715268</v>
      </c>
      <c r="D149" s="26"/>
      <c r="E149" s="26"/>
    </row>
    <row r="150" ht="25.7" customHeight="true" spans="1:5">
      <c r="A150" s="22"/>
      <c r="B150" s="64" t="s">
        <v>348</v>
      </c>
      <c r="C150" s="26">
        <v>5110.86</v>
      </c>
      <c r="D150" s="26">
        <v>6413.68</v>
      </c>
      <c r="E150" s="66">
        <f>D150/C150</f>
        <v>1.25491208915916</v>
      </c>
    </row>
    <row r="151" ht="25.7" customHeight="true" spans="1:5">
      <c r="A151" s="22"/>
      <c r="B151" s="64" t="s">
        <v>39</v>
      </c>
      <c r="C151" s="26">
        <f>C150+C149+C148+C146</f>
        <v>61846.807155</v>
      </c>
      <c r="D151" s="26">
        <f>D150+D149+D148+D146</f>
        <v>42532.914533</v>
      </c>
      <c r="E151" s="66">
        <f>D151/C151</f>
        <v>0.687713990253439</v>
      </c>
    </row>
    <row r="153" spans="7:7">
      <c r="G153" s="1" t="str">
        <f t="shared" ref="G153:G167" si="0">IF(E153&gt;0,MID(B153,4,20)&amp;ROUND(E153,2)&amp;",","")</f>
        <v/>
      </c>
    </row>
    <row r="154" spans="7:7">
      <c r="G154" s="1" t="str">
        <f t="shared" si="0"/>
        <v/>
      </c>
    </row>
    <row r="155" spans="7:7">
      <c r="G155" s="1" t="str">
        <f t="shared" si="0"/>
        <v/>
      </c>
    </row>
    <row r="156" spans="7:7">
      <c r="G156" s="1" t="str">
        <f t="shared" si="0"/>
        <v/>
      </c>
    </row>
    <row r="157" spans="7:7">
      <c r="G157" s="1" t="str">
        <f t="shared" si="0"/>
        <v/>
      </c>
    </row>
    <row r="158" spans="7:7">
      <c r="G158" s="1" t="str">
        <f t="shared" si="0"/>
        <v/>
      </c>
    </row>
    <row r="159" spans="7:7">
      <c r="G159" s="1" t="str">
        <f t="shared" si="0"/>
        <v/>
      </c>
    </row>
    <row r="160" spans="7:7">
      <c r="G160" s="1" t="str">
        <f t="shared" si="0"/>
        <v/>
      </c>
    </row>
    <row r="161" spans="7:7">
      <c r="G161" s="1" t="str">
        <f t="shared" si="0"/>
        <v/>
      </c>
    </row>
    <row r="162" spans="7:7">
      <c r="G162" s="1" t="str">
        <f t="shared" si="0"/>
        <v/>
      </c>
    </row>
    <row r="163" spans="7:7">
      <c r="G163" s="1" t="str">
        <f t="shared" si="0"/>
        <v/>
      </c>
    </row>
    <row r="164" spans="7:7">
      <c r="G164" s="1" t="str">
        <f t="shared" si="0"/>
        <v/>
      </c>
    </row>
    <row r="165" spans="7:7">
      <c r="G165" s="1" t="str">
        <f t="shared" si="0"/>
        <v/>
      </c>
    </row>
    <row r="166" spans="7:7">
      <c r="G166" s="1" t="str">
        <f t="shared" si="0"/>
        <v/>
      </c>
    </row>
    <row r="167" spans="7:7">
      <c r="G167" s="1" t="str">
        <f t="shared" si="0"/>
        <v/>
      </c>
    </row>
  </sheetData>
  <mergeCells count="1">
    <mergeCell ref="B1:E1"/>
  </mergeCells>
  <pageMargins left="0.314000010490417" right="0.314000010490417" top="0.236000001430511" bottom="0.236000001430511" header="0" footer="0"/>
  <pageSetup paperSize="9" scale="96" orientation="landscape"/>
  <headerFooter/>
  <rowBreaks count="1" manualBreakCount="1">
    <brk id="146" max="4"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view="pageBreakPreview" zoomScaleNormal="100" zoomScaleSheetLayoutView="100" workbookViewId="0">
      <pane ySplit="3" topLeftCell="A16" activePane="bottomLeft" state="frozen"/>
      <selection/>
      <selection pane="bottomLeft" activeCell="E36" sqref="E36"/>
    </sheetView>
  </sheetViews>
  <sheetFormatPr defaultColWidth="10" defaultRowHeight="13.5" outlineLevelCol="4"/>
  <cols>
    <col min="1" max="1" width="33.875" style="1" customWidth="true"/>
    <col min="2" max="4" width="19" style="1" customWidth="true"/>
    <col min="5" max="5" width="63.125" style="1" customWidth="true"/>
    <col min="6" max="16384" width="10" style="1"/>
  </cols>
  <sheetData>
    <row r="1" ht="39.95" customHeight="true" spans="1:5">
      <c r="A1" s="47" t="s">
        <v>17</v>
      </c>
      <c r="B1" s="47"/>
      <c r="C1" s="47"/>
      <c r="D1" s="47"/>
      <c r="E1" s="47"/>
    </row>
    <row r="2" ht="22.7" customHeight="true" spans="1:5">
      <c r="A2" s="19"/>
      <c r="B2" s="19"/>
      <c r="C2" s="19"/>
      <c r="E2" s="20" t="s">
        <v>40</v>
      </c>
    </row>
    <row r="3" ht="34.15" customHeight="true" spans="1:5">
      <c r="A3" s="21" t="s">
        <v>42</v>
      </c>
      <c r="B3" s="21" t="s">
        <v>503</v>
      </c>
      <c r="C3" s="21" t="s">
        <v>504</v>
      </c>
      <c r="D3" s="21" t="s">
        <v>505</v>
      </c>
      <c r="E3" s="21" t="s">
        <v>349</v>
      </c>
    </row>
    <row r="4" ht="25.7" customHeight="true" spans="1:5">
      <c r="A4" s="38" t="s">
        <v>350</v>
      </c>
      <c r="B4" s="48">
        <v>3084.049846</v>
      </c>
      <c r="C4" s="48">
        <v>3341.08</v>
      </c>
      <c r="D4" s="49">
        <v>1.08334176386071</v>
      </c>
      <c r="E4" s="57" t="s">
        <v>351</v>
      </c>
    </row>
    <row r="5" ht="25.7" customHeight="true" spans="1:5">
      <c r="A5" s="30" t="s">
        <v>352</v>
      </c>
      <c r="B5" s="48">
        <v>2135.105461</v>
      </c>
      <c r="C5" s="48">
        <v>2315.9918</v>
      </c>
      <c r="D5" s="49">
        <v>1.08472009570679</v>
      </c>
      <c r="E5" s="57" t="s">
        <v>353</v>
      </c>
    </row>
    <row r="6" ht="25.7" customHeight="true" spans="1:5">
      <c r="A6" s="30" t="s">
        <v>354</v>
      </c>
      <c r="B6" s="48">
        <v>395.208601</v>
      </c>
      <c r="C6" s="48">
        <v>437.52</v>
      </c>
      <c r="D6" s="49">
        <v>1.10706092654092</v>
      </c>
      <c r="E6" s="57" t="s">
        <v>355</v>
      </c>
    </row>
    <row r="7" ht="25.7" customHeight="true" spans="1:5">
      <c r="A7" s="30" t="s">
        <v>356</v>
      </c>
      <c r="B7" s="48">
        <v>279.0987</v>
      </c>
      <c r="C7" s="48">
        <v>291.42</v>
      </c>
      <c r="D7" s="49">
        <v>1.04414674808589</v>
      </c>
      <c r="E7" s="57" t="s">
        <v>357</v>
      </c>
    </row>
    <row r="8" ht="25.7" customHeight="true" spans="1:5">
      <c r="A8" s="30" t="s">
        <v>358</v>
      </c>
      <c r="B8" s="48">
        <v>274.637084</v>
      </c>
      <c r="C8" s="48">
        <v>296.1482</v>
      </c>
      <c r="D8" s="49">
        <v>1.07832560587484</v>
      </c>
      <c r="E8" s="57" t="s">
        <v>359</v>
      </c>
    </row>
    <row r="9" ht="25.7" customHeight="true" spans="1:5">
      <c r="A9" s="38" t="s">
        <v>360</v>
      </c>
      <c r="B9" s="48">
        <v>343.067275</v>
      </c>
      <c r="C9" s="48">
        <v>365.372</v>
      </c>
      <c r="D9" s="49">
        <v>1.06501560080308</v>
      </c>
      <c r="E9" s="57" t="s">
        <v>361</v>
      </c>
    </row>
    <row r="10" ht="25.7" customHeight="true" spans="1:5">
      <c r="A10" s="30" t="s">
        <v>362</v>
      </c>
      <c r="B10" s="48">
        <v>300.558776</v>
      </c>
      <c r="C10" s="48">
        <v>300.13</v>
      </c>
      <c r="D10" s="49">
        <v>0.99857340382568</v>
      </c>
      <c r="E10" s="57" t="s">
        <v>363</v>
      </c>
    </row>
    <row r="11" ht="25.7" customHeight="true" spans="1:5">
      <c r="A11" s="30" t="s">
        <v>364</v>
      </c>
      <c r="B11" s="48">
        <v>0</v>
      </c>
      <c r="C11" s="48">
        <v>0</v>
      </c>
      <c r="D11" s="49">
        <v>0</v>
      </c>
      <c r="E11" s="57" t="s">
        <v>365</v>
      </c>
    </row>
    <row r="12" ht="25.7" customHeight="true" spans="1:5">
      <c r="A12" s="30" t="s">
        <v>366</v>
      </c>
      <c r="B12" s="48">
        <v>0</v>
      </c>
      <c r="C12" s="48">
        <v>0</v>
      </c>
      <c r="D12" s="49">
        <v>0</v>
      </c>
      <c r="E12" s="57" t="s">
        <v>367</v>
      </c>
    </row>
    <row r="13" ht="25.7" customHeight="true" spans="1:5">
      <c r="A13" s="30" t="s">
        <v>368</v>
      </c>
      <c r="B13" s="48">
        <v>0</v>
      </c>
      <c r="C13" s="48">
        <v>0</v>
      </c>
      <c r="D13" s="49">
        <v>0</v>
      </c>
      <c r="E13" s="57" t="s">
        <v>369</v>
      </c>
    </row>
    <row r="14" ht="25.7" customHeight="true" spans="1:5">
      <c r="A14" s="30" t="s">
        <v>370</v>
      </c>
      <c r="B14" s="48">
        <v>0.6</v>
      </c>
      <c r="C14" s="48">
        <v>0.6</v>
      </c>
      <c r="D14" s="49">
        <v>1</v>
      </c>
      <c r="E14" s="57" t="s">
        <v>371</v>
      </c>
    </row>
    <row r="15" ht="25.7" customHeight="true" spans="1:5">
      <c r="A15" s="30" t="s">
        <v>372</v>
      </c>
      <c r="B15" s="48">
        <v>29.5385</v>
      </c>
      <c r="C15" s="48">
        <v>38</v>
      </c>
      <c r="D15" s="49">
        <v>1.28645665825956</v>
      </c>
      <c r="E15" s="57" t="s">
        <v>373</v>
      </c>
    </row>
    <row r="16" ht="25.7" customHeight="true" spans="1:5">
      <c r="A16" s="30" t="s">
        <v>374</v>
      </c>
      <c r="B16" s="48">
        <v>0</v>
      </c>
      <c r="C16" s="48">
        <v>6</v>
      </c>
      <c r="D16" s="49"/>
      <c r="E16" s="57" t="s">
        <v>375</v>
      </c>
    </row>
    <row r="17" ht="25.7" customHeight="true" spans="1:5">
      <c r="A17" s="30" t="s">
        <v>376</v>
      </c>
      <c r="B17" s="48">
        <v>10.396499</v>
      </c>
      <c r="C17" s="48">
        <v>11.5</v>
      </c>
      <c r="D17" s="49">
        <v>1.10614159632007</v>
      </c>
      <c r="E17" s="57" t="s">
        <v>377</v>
      </c>
    </row>
    <row r="18" ht="25.7" customHeight="true" spans="1:5">
      <c r="A18" s="30" t="s">
        <v>378</v>
      </c>
      <c r="B18" s="48">
        <v>1.9735</v>
      </c>
      <c r="C18" s="48">
        <v>4.4</v>
      </c>
      <c r="D18" s="49">
        <v>2.22954142386623</v>
      </c>
      <c r="E18" s="57" t="s">
        <v>379</v>
      </c>
    </row>
    <row r="19" ht="25.7" customHeight="true" spans="1:5">
      <c r="A19" s="30" t="s">
        <v>380</v>
      </c>
      <c r="B19" s="48">
        <v>0</v>
      </c>
      <c r="C19" s="48">
        <v>4.742</v>
      </c>
      <c r="D19" s="49"/>
      <c r="E19" s="57" t="s">
        <v>381</v>
      </c>
    </row>
    <row r="20" ht="25.7" customHeight="true" spans="1:5">
      <c r="A20" s="38" t="s">
        <v>382</v>
      </c>
      <c r="B20" s="48">
        <v>2.19</v>
      </c>
      <c r="C20" s="48">
        <v>2.816</v>
      </c>
      <c r="D20" s="49">
        <v>1.28584474885845</v>
      </c>
      <c r="E20" s="57" t="s">
        <v>383</v>
      </c>
    </row>
    <row r="21" ht="25.7" customHeight="true" spans="1:5">
      <c r="A21" s="30" t="s">
        <v>384</v>
      </c>
      <c r="B21" s="48">
        <v>2.19</v>
      </c>
      <c r="C21" s="48">
        <v>2.816</v>
      </c>
      <c r="D21" s="49">
        <v>1.28584474885845</v>
      </c>
      <c r="E21" s="57" t="s">
        <v>385</v>
      </c>
    </row>
    <row r="22" ht="25.7" customHeight="true" spans="1:5">
      <c r="A22" s="30" t="s">
        <v>386</v>
      </c>
      <c r="B22" s="48">
        <v>0</v>
      </c>
      <c r="C22" s="48">
        <v>0</v>
      </c>
      <c r="D22" s="49">
        <v>0</v>
      </c>
      <c r="E22" s="57" t="s">
        <v>387</v>
      </c>
    </row>
    <row r="23" ht="25.7" customHeight="true" spans="1:5">
      <c r="A23" s="38" t="s">
        <v>388</v>
      </c>
      <c r="B23" s="48">
        <v>4194.462139</v>
      </c>
      <c r="C23" s="48">
        <v>4350.693</v>
      </c>
      <c r="D23" s="49">
        <v>1.03724693555995</v>
      </c>
      <c r="E23" s="57" t="s">
        <v>389</v>
      </c>
    </row>
    <row r="24" ht="25.7" customHeight="true" spans="1:5">
      <c r="A24" s="30" t="s">
        <v>390</v>
      </c>
      <c r="B24" s="48">
        <v>3887.167238</v>
      </c>
      <c r="C24" s="48">
        <v>4065.82</v>
      </c>
      <c r="D24" s="49">
        <v>1.04595962845476</v>
      </c>
      <c r="E24" s="57" t="s">
        <v>391</v>
      </c>
    </row>
    <row r="25" ht="25.7" customHeight="true" spans="1:5">
      <c r="A25" s="30" t="s">
        <v>392</v>
      </c>
      <c r="B25" s="48">
        <v>307.294901</v>
      </c>
      <c r="C25" s="48">
        <v>284.873</v>
      </c>
      <c r="D25" s="49">
        <v>0.927034581676967</v>
      </c>
      <c r="E25" s="57" t="s">
        <v>393</v>
      </c>
    </row>
    <row r="26" ht="25.7" customHeight="true" spans="1:5">
      <c r="A26" s="38" t="s">
        <v>394</v>
      </c>
      <c r="B26" s="48">
        <v>0</v>
      </c>
      <c r="C26" s="48">
        <v>7.871</v>
      </c>
      <c r="D26" s="49"/>
      <c r="E26" s="57" t="s">
        <v>395</v>
      </c>
    </row>
    <row r="27" ht="25.7" customHeight="true" spans="1:5">
      <c r="A27" s="30" t="s">
        <v>396</v>
      </c>
      <c r="B27" s="48">
        <v>0</v>
      </c>
      <c r="C27" s="48">
        <v>7.871</v>
      </c>
      <c r="D27" s="49"/>
      <c r="E27" s="57" t="s">
        <v>397</v>
      </c>
    </row>
    <row r="28" ht="25.7" customHeight="true" spans="1:5">
      <c r="A28" s="38" t="s">
        <v>398</v>
      </c>
      <c r="B28" s="48">
        <v>375.481264</v>
      </c>
      <c r="C28" s="48">
        <v>380.39</v>
      </c>
      <c r="D28" s="49">
        <v>1.01307318492461</v>
      </c>
      <c r="E28" s="57" t="s">
        <v>399</v>
      </c>
    </row>
    <row r="29" ht="25.7" customHeight="true" spans="1:5">
      <c r="A29" s="50" t="s">
        <v>400</v>
      </c>
      <c r="B29" s="51">
        <v>375.481264</v>
      </c>
      <c r="C29" s="51">
        <v>11.904</v>
      </c>
      <c r="D29" s="52">
        <v>0.0317033128981903</v>
      </c>
      <c r="E29" s="58" t="s">
        <v>401</v>
      </c>
    </row>
    <row r="30" ht="25.7" customHeight="true" spans="1:5">
      <c r="A30" s="53" t="s">
        <v>402</v>
      </c>
      <c r="B30" s="54">
        <v>7999.250524</v>
      </c>
      <c r="C30" s="54">
        <v>8448.222</v>
      </c>
      <c r="D30" s="55">
        <v>1.05612669270114</v>
      </c>
      <c r="E30" s="59"/>
    </row>
    <row r="31" ht="48" customHeight="true" spans="1:5">
      <c r="A31" s="56" t="s">
        <v>403</v>
      </c>
      <c r="B31" s="56"/>
      <c r="C31" s="56"/>
      <c r="D31" s="56"/>
      <c r="E31" s="56"/>
    </row>
  </sheetData>
  <mergeCells count="2">
    <mergeCell ref="A1:E1"/>
    <mergeCell ref="A31:E31"/>
  </mergeCells>
  <pageMargins left="0.314000010490417" right="0.314000010490417" top="0.236000001430511" bottom="0.236000001430511" header="0" footer="0"/>
  <pageSetup paperSize="9" scale="67" orientation="landscape"/>
  <headerFooter/>
  <rowBreaks count="1" manualBreakCount="1">
    <brk id="22"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C19" sqref="C19"/>
    </sheetView>
  </sheetViews>
  <sheetFormatPr defaultColWidth="10" defaultRowHeight="13.5" outlineLevelRow="6" outlineLevelCol="3"/>
  <cols>
    <col min="1" max="1" width="31.75" style="1" customWidth="true"/>
    <col min="2" max="2" width="20" style="1" customWidth="true"/>
    <col min="3" max="3" width="20.5" style="1" customWidth="true"/>
    <col min="4" max="4" width="20" style="1" customWidth="true"/>
    <col min="5" max="5" width="9.75" style="1" customWidth="true"/>
    <col min="6" max="16384" width="10" style="1"/>
  </cols>
  <sheetData>
    <row r="1" ht="39.95" customHeight="true" spans="1:4">
      <c r="A1" s="18" t="s">
        <v>18</v>
      </c>
      <c r="B1" s="18"/>
      <c r="C1" s="18"/>
      <c r="D1" s="18"/>
    </row>
    <row r="2" ht="22.7" customHeight="true" spans="1:4">
      <c r="A2" s="19"/>
      <c r="B2" s="19"/>
      <c r="C2" s="19"/>
      <c r="D2" s="20" t="s">
        <v>40</v>
      </c>
    </row>
    <row r="3" ht="34.15" customHeight="true" spans="1:4">
      <c r="A3" s="21" t="s">
        <v>404</v>
      </c>
      <c r="B3" s="21" t="s">
        <v>503</v>
      </c>
      <c r="C3" s="21" t="s">
        <v>504</v>
      </c>
      <c r="D3" s="21" t="s">
        <v>505</v>
      </c>
    </row>
    <row r="4" ht="25.7" customHeight="true" spans="1:4">
      <c r="A4" s="22" t="s">
        <v>405</v>
      </c>
      <c r="B4" s="42">
        <v>87.6056</v>
      </c>
      <c r="C4" s="43"/>
      <c r="D4" s="44">
        <f t="shared" ref="D4:D7" si="0">C4/B4</f>
        <v>0</v>
      </c>
    </row>
    <row r="5" ht="25.7" customHeight="true" spans="1:4">
      <c r="A5" s="22" t="s">
        <v>406</v>
      </c>
      <c r="B5" s="42">
        <v>1143.87138</v>
      </c>
      <c r="C5" s="42">
        <v>488.07585</v>
      </c>
      <c r="D5" s="44">
        <f t="shared" si="0"/>
        <v>0.426687701549102</v>
      </c>
    </row>
    <row r="6" ht="25.7" customHeight="true" spans="1:4">
      <c r="A6" s="22"/>
      <c r="B6" s="43"/>
      <c r="C6" s="43"/>
      <c r="D6" s="44"/>
    </row>
    <row r="7" ht="25.7" customHeight="true" spans="1:4">
      <c r="A7" s="38" t="s">
        <v>407</v>
      </c>
      <c r="B7" s="45">
        <f>SUM(B4:B6)</f>
        <v>1231.47698</v>
      </c>
      <c r="C7" s="45">
        <f>SUM(C4:C6)</f>
        <v>488.07585</v>
      </c>
      <c r="D7" s="46">
        <f t="shared" si="0"/>
        <v>0.396333717906769</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view="pageBreakPreview" zoomScaleNormal="100" zoomScaleSheetLayoutView="100" workbookViewId="0">
      <pane ySplit="3" topLeftCell="A4" activePane="bottomLeft" state="frozen"/>
      <selection/>
      <selection pane="bottomLeft" activeCell="C30" sqref="C30"/>
    </sheetView>
  </sheetViews>
  <sheetFormatPr defaultColWidth="10" defaultRowHeight="13.5" outlineLevelCol="4"/>
  <cols>
    <col min="1" max="1" width="10" style="1"/>
    <col min="2" max="2" width="40" style="1" customWidth="true"/>
    <col min="3" max="4" width="21.5" style="1" customWidth="true"/>
    <col min="5" max="5" width="17.5" style="1" customWidth="true"/>
    <col min="6" max="7" width="9.75" style="1" customWidth="true"/>
    <col min="8" max="16384" width="10" style="1"/>
  </cols>
  <sheetData>
    <row r="1" ht="39.95" customHeight="true" spans="2:5">
      <c r="B1" s="18" t="s">
        <v>19</v>
      </c>
      <c r="C1" s="18"/>
      <c r="D1" s="18"/>
      <c r="E1" s="18"/>
    </row>
    <row r="2" ht="22.7" customHeight="true" spans="2:5">
      <c r="B2" s="19"/>
      <c r="C2" s="19"/>
      <c r="D2" s="19"/>
      <c r="E2" s="20" t="s">
        <v>40</v>
      </c>
    </row>
    <row r="3" ht="27" customHeight="true" spans="1:5">
      <c r="A3" s="21" t="s">
        <v>41</v>
      </c>
      <c r="B3" s="21" t="s">
        <v>408</v>
      </c>
      <c r="C3" s="21" t="s">
        <v>503</v>
      </c>
      <c r="D3" s="21" t="s">
        <v>504</v>
      </c>
      <c r="E3" s="21" t="s">
        <v>505</v>
      </c>
    </row>
    <row r="4" ht="27" customHeight="true" spans="1:5">
      <c r="A4" s="35" t="s">
        <v>241</v>
      </c>
      <c r="B4" s="35" t="s">
        <v>242</v>
      </c>
      <c r="C4" s="23">
        <f>C5+C9</f>
        <v>655.79553</v>
      </c>
      <c r="D4" s="23">
        <v>488.07565</v>
      </c>
      <c r="E4" s="24">
        <f t="shared" ref="E4:E16" si="0">D4/C4</f>
        <v>0.744249735889478</v>
      </c>
    </row>
    <row r="5" ht="27" customHeight="true" spans="1:5">
      <c r="A5" s="35" t="s">
        <v>409</v>
      </c>
      <c r="B5" s="35" t="s">
        <v>410</v>
      </c>
      <c r="C5" s="23">
        <v>616.73913</v>
      </c>
      <c r="D5" s="23">
        <v>488.07565</v>
      </c>
      <c r="E5" s="24">
        <f t="shared" si="0"/>
        <v>0.791381033339007</v>
      </c>
    </row>
    <row r="6" ht="27" customHeight="true" spans="1:5">
      <c r="A6" s="36" t="s">
        <v>411</v>
      </c>
      <c r="B6" s="36" t="s">
        <v>412</v>
      </c>
      <c r="C6" s="23"/>
      <c r="D6" s="23">
        <v>232.6803</v>
      </c>
      <c r="E6" s="24"/>
    </row>
    <row r="7" ht="27" customHeight="true" spans="1:5">
      <c r="A7" s="36" t="s">
        <v>413</v>
      </c>
      <c r="B7" s="36" t="s">
        <v>414</v>
      </c>
      <c r="C7" s="23">
        <v>142.39728</v>
      </c>
      <c r="D7" s="23">
        <v>170.5386</v>
      </c>
      <c r="E7" s="24">
        <f t="shared" si="0"/>
        <v>1.19762540408075</v>
      </c>
    </row>
    <row r="8" ht="27" customHeight="true" spans="1:5">
      <c r="A8" s="36" t="s">
        <v>415</v>
      </c>
      <c r="B8" s="36" t="s">
        <v>416</v>
      </c>
      <c r="C8" s="23">
        <v>457.23695</v>
      </c>
      <c r="D8" s="23">
        <v>84.85675</v>
      </c>
      <c r="E8" s="24">
        <f t="shared" si="0"/>
        <v>0.185585941818569</v>
      </c>
    </row>
    <row r="9" ht="27" customHeight="true" spans="1:5">
      <c r="A9" s="35" t="s">
        <v>419</v>
      </c>
      <c r="B9" s="35" t="s">
        <v>420</v>
      </c>
      <c r="C9" s="23">
        <v>39.0564</v>
      </c>
      <c r="D9" s="23"/>
      <c r="E9" s="24">
        <f t="shared" si="0"/>
        <v>0</v>
      </c>
    </row>
    <row r="10" ht="27" customHeight="true" spans="1:5">
      <c r="A10" s="36" t="s">
        <v>421</v>
      </c>
      <c r="B10" s="36" t="s">
        <v>414</v>
      </c>
      <c r="C10" s="23">
        <v>39.0564</v>
      </c>
      <c r="D10" s="23"/>
      <c r="E10" s="24">
        <f t="shared" si="0"/>
        <v>0</v>
      </c>
    </row>
    <row r="11" ht="27" customHeight="true" spans="1:5">
      <c r="A11" s="35" t="s">
        <v>256</v>
      </c>
      <c r="B11" s="35" t="s">
        <v>257</v>
      </c>
      <c r="C11" s="23">
        <v>3.9</v>
      </c>
      <c r="D11" s="23"/>
      <c r="E11" s="24">
        <f t="shared" si="0"/>
        <v>0</v>
      </c>
    </row>
    <row r="12" ht="27" customHeight="true" spans="1:5">
      <c r="A12" s="35" t="s">
        <v>422</v>
      </c>
      <c r="B12" s="35" t="s">
        <v>423</v>
      </c>
      <c r="C12" s="23">
        <v>3.9</v>
      </c>
      <c r="D12" s="23"/>
      <c r="E12" s="24">
        <f t="shared" si="0"/>
        <v>0</v>
      </c>
    </row>
    <row r="13" ht="27" customHeight="true" spans="1:5">
      <c r="A13" s="36" t="s">
        <v>424</v>
      </c>
      <c r="B13" s="36" t="s">
        <v>425</v>
      </c>
      <c r="C13" s="23">
        <v>3.9</v>
      </c>
      <c r="D13" s="23"/>
      <c r="E13" s="24">
        <f t="shared" si="0"/>
        <v>0</v>
      </c>
    </row>
    <row r="14" ht="27" customHeight="true" spans="1:5">
      <c r="A14" s="35" t="s">
        <v>426</v>
      </c>
      <c r="B14" s="35" t="s">
        <v>427</v>
      </c>
      <c r="C14" s="23">
        <v>83.7056</v>
      </c>
      <c r="D14" s="23">
        <v>0.0002</v>
      </c>
      <c r="E14" s="24">
        <f t="shared" si="0"/>
        <v>2.389326401101e-6</v>
      </c>
    </row>
    <row r="15" ht="27" customHeight="true" spans="1:5">
      <c r="A15" s="35" t="s">
        <v>428</v>
      </c>
      <c r="B15" s="35" t="s">
        <v>429</v>
      </c>
      <c r="C15" s="23">
        <v>83.7056</v>
      </c>
      <c r="D15" s="23">
        <v>0.0002</v>
      </c>
      <c r="E15" s="24">
        <f t="shared" si="0"/>
        <v>2.389326401101e-6</v>
      </c>
    </row>
    <row r="16" ht="27" customHeight="true" spans="1:5">
      <c r="A16" s="36" t="s">
        <v>430</v>
      </c>
      <c r="B16" s="36" t="s">
        <v>431</v>
      </c>
      <c r="C16" s="23">
        <v>83.7056</v>
      </c>
      <c r="D16" s="23">
        <v>0.0002</v>
      </c>
      <c r="E16" s="24">
        <f t="shared" si="0"/>
        <v>2.389326401101e-6</v>
      </c>
    </row>
    <row r="17" ht="27" customHeight="true" spans="1:5">
      <c r="A17" s="37"/>
      <c r="B17" s="38" t="s">
        <v>345</v>
      </c>
      <c r="C17" s="39"/>
      <c r="D17" s="39"/>
      <c r="E17" s="39"/>
    </row>
    <row r="18" ht="27" customHeight="true" spans="1:5">
      <c r="A18" s="37"/>
      <c r="B18" s="38" t="s">
        <v>347</v>
      </c>
      <c r="C18" s="40">
        <v>488.07585</v>
      </c>
      <c r="D18" s="40"/>
      <c r="E18" s="41">
        <f>D18/C18</f>
        <v>0</v>
      </c>
    </row>
    <row r="19" ht="27" customHeight="true" spans="1:5">
      <c r="A19" s="37"/>
      <c r="B19" s="38" t="s">
        <v>432</v>
      </c>
      <c r="C19" s="40">
        <f>C4+C11+C14+C18</f>
        <v>1231.47698</v>
      </c>
      <c r="D19" s="40">
        <v>488.07585</v>
      </c>
      <c r="E19" s="41">
        <f>D19/C19</f>
        <v>0.396333717906769</v>
      </c>
    </row>
  </sheetData>
  <mergeCells count="1">
    <mergeCell ref="B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zoomScaleSheetLayoutView="100" workbookViewId="0">
      <selection activeCell="L18" sqref="L18"/>
    </sheetView>
  </sheetViews>
  <sheetFormatPr defaultColWidth="10" defaultRowHeight="13.5" outlineLevelCol="4"/>
  <cols>
    <col min="1" max="1" width="22.625" style="1" customWidth="true"/>
    <col min="2" max="2" width="20" style="1" customWidth="true"/>
    <col min="3" max="3" width="20.5" style="1" customWidth="true"/>
    <col min="4" max="4" width="20" style="1" customWidth="true"/>
    <col min="5" max="5" width="17.875" style="1" customWidth="true"/>
    <col min="6" max="6" width="9.75" style="1" customWidth="true"/>
    <col min="7" max="16384" width="10" style="1"/>
  </cols>
  <sheetData>
    <row r="1" ht="39.95" customHeight="true" spans="1:5">
      <c r="A1" s="18" t="s">
        <v>2</v>
      </c>
      <c r="B1" s="18"/>
      <c r="C1" s="18"/>
      <c r="D1" s="18"/>
      <c r="E1" s="18"/>
    </row>
    <row r="2" ht="22.7" customHeight="true" spans="1:5">
      <c r="A2" s="19"/>
      <c r="B2" s="19"/>
      <c r="C2" s="19"/>
      <c r="D2" s="19"/>
      <c r="E2" s="20" t="s">
        <v>28</v>
      </c>
    </row>
    <row r="3" ht="34.15" customHeight="true" spans="1:5">
      <c r="A3" s="21" t="s">
        <v>29</v>
      </c>
      <c r="B3" s="21" t="s">
        <v>30</v>
      </c>
      <c r="C3" s="21" t="s">
        <v>31</v>
      </c>
      <c r="D3" s="21" t="s">
        <v>32</v>
      </c>
      <c r="E3" s="21" t="s">
        <v>33</v>
      </c>
    </row>
    <row r="4" ht="25.7" customHeight="true" spans="1:5">
      <c r="A4" s="22" t="s">
        <v>34</v>
      </c>
      <c r="B4" s="42">
        <f>32000+5110.86</f>
        <v>37110.86</v>
      </c>
      <c r="C4" s="42">
        <f>28000+5110.86</f>
        <v>33110.86</v>
      </c>
      <c r="D4" s="42">
        <f>28000+5110.86</f>
        <v>33110.86</v>
      </c>
      <c r="E4" s="99">
        <f t="shared" ref="E4:E10" si="0">D4/C4</f>
        <v>1</v>
      </c>
    </row>
    <row r="5" ht="25.7" customHeight="true" spans="1:5">
      <c r="A5" s="22" t="s">
        <v>35</v>
      </c>
      <c r="B5" s="42">
        <v>8005.62</v>
      </c>
      <c r="C5" s="42">
        <v>16626.899831</v>
      </c>
      <c r="D5" s="42">
        <v>16626.899831</v>
      </c>
      <c r="E5" s="99">
        <f t="shared" si="0"/>
        <v>1</v>
      </c>
    </row>
    <row r="6" ht="25.7" customHeight="true" spans="1:5">
      <c r="A6" s="22"/>
      <c r="B6" s="22"/>
      <c r="C6" s="22"/>
      <c r="D6" s="22"/>
      <c r="E6" s="22"/>
    </row>
    <row r="7" ht="25.7" customHeight="true" spans="1:5">
      <c r="A7" s="22"/>
      <c r="B7" s="22"/>
      <c r="C7" s="22"/>
      <c r="D7" s="22"/>
      <c r="E7" s="22"/>
    </row>
    <row r="8" ht="25.7" customHeight="true" spans="1:5">
      <c r="A8" s="38" t="s">
        <v>36</v>
      </c>
      <c r="B8" s="98">
        <f>SUM(B4:B7)</f>
        <v>45116.48</v>
      </c>
      <c r="C8" s="98">
        <f>SUM(C4:C7)</f>
        <v>49737.759831</v>
      </c>
      <c r="D8" s="98">
        <f>SUM(D4:D7)</f>
        <v>49737.759831</v>
      </c>
      <c r="E8" s="99">
        <f>D8/C8</f>
        <v>1</v>
      </c>
    </row>
    <row r="9" ht="25.7" customHeight="true" spans="1:5">
      <c r="A9" s="38" t="s">
        <v>37</v>
      </c>
      <c r="B9" s="42">
        <v>8395.837968</v>
      </c>
      <c r="C9" s="42">
        <v>8395.837968</v>
      </c>
      <c r="D9" s="42">
        <v>8395.837968</v>
      </c>
      <c r="E9" s="99">
        <f t="shared" si="0"/>
        <v>1</v>
      </c>
    </row>
    <row r="10" ht="25.7" customHeight="true" spans="1:5">
      <c r="A10" s="38" t="s">
        <v>38</v>
      </c>
      <c r="B10" s="42">
        <v>3713.209356</v>
      </c>
      <c r="C10" s="42">
        <v>3713.209356</v>
      </c>
      <c r="D10" s="42">
        <v>3713.209356</v>
      </c>
      <c r="E10" s="99">
        <f t="shared" si="0"/>
        <v>1</v>
      </c>
    </row>
    <row r="11" ht="25.7" customHeight="true" spans="1:5">
      <c r="A11" s="38"/>
      <c r="B11" s="22"/>
      <c r="C11" s="22"/>
      <c r="D11" s="22"/>
      <c r="E11" s="100"/>
    </row>
    <row r="12" ht="25.7" customHeight="true" spans="1:5">
      <c r="A12" s="38" t="s">
        <v>39</v>
      </c>
      <c r="B12" s="98">
        <f>SUM(B8:B11)</f>
        <v>57225.527324</v>
      </c>
      <c r="C12" s="98">
        <f>SUM(C8:C11)</f>
        <v>61846.807155</v>
      </c>
      <c r="D12" s="98">
        <f>SUM(D8:D11)</f>
        <v>61846.807155</v>
      </c>
      <c r="E12" s="99">
        <f>D12/C12</f>
        <v>1</v>
      </c>
    </row>
  </sheetData>
  <mergeCells count="1">
    <mergeCell ref="A1:E1"/>
  </mergeCells>
  <pageMargins left="0.31496062992126" right="0.31496062992126" top="0.236220472440945" bottom="0.236220472440945"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view="pageBreakPreview" zoomScaleNormal="100" zoomScaleSheetLayoutView="100" workbookViewId="0">
      <selection activeCell="C22" sqref="C22"/>
    </sheetView>
  </sheetViews>
  <sheetFormatPr defaultColWidth="10" defaultRowHeight="13.5" outlineLevelCol="3"/>
  <cols>
    <col min="1" max="1" width="24.625" style="1" customWidth="true"/>
    <col min="2" max="4" width="21" style="1" customWidth="true"/>
    <col min="5" max="5" width="9.75" style="1" customWidth="true"/>
    <col min="6" max="16384" width="10" style="1"/>
  </cols>
  <sheetData>
    <row r="1" ht="39.95" customHeight="true" spans="1:4">
      <c r="A1" s="18" t="s">
        <v>20</v>
      </c>
      <c r="B1" s="18"/>
      <c r="C1" s="18"/>
      <c r="D1" s="18"/>
    </row>
    <row r="2" ht="22.7" customHeight="true" spans="1:4">
      <c r="A2" s="19"/>
      <c r="B2" s="19"/>
      <c r="C2" s="19"/>
      <c r="D2" s="20" t="s">
        <v>40</v>
      </c>
    </row>
    <row r="3" ht="34.15" customHeight="true" spans="1:4">
      <c r="A3" s="21" t="s">
        <v>433</v>
      </c>
      <c r="B3" s="21" t="s">
        <v>503</v>
      </c>
      <c r="C3" s="21" t="s">
        <v>504</v>
      </c>
      <c r="D3" s="21" t="s">
        <v>505</v>
      </c>
    </row>
    <row r="4" ht="25.7" customHeight="true" spans="1:4">
      <c r="A4" s="34" t="s">
        <v>435</v>
      </c>
      <c r="B4" s="22"/>
      <c r="C4" s="22"/>
      <c r="D4" s="22"/>
    </row>
    <row r="5" ht="25.7" customHeight="true" spans="1:4">
      <c r="A5" s="22" t="s">
        <v>519</v>
      </c>
      <c r="B5" s="22"/>
      <c r="C5" s="22"/>
      <c r="D5" s="22"/>
    </row>
    <row r="6" ht="25.7" customHeight="true" spans="1:4">
      <c r="A6" s="22"/>
      <c r="B6" s="22"/>
      <c r="C6" s="22"/>
      <c r="D6" s="22"/>
    </row>
    <row r="7" ht="25.7" customHeight="true" spans="1:4">
      <c r="A7" s="34" t="s">
        <v>437</v>
      </c>
      <c r="B7" s="22"/>
      <c r="C7" s="22"/>
      <c r="D7" s="22"/>
    </row>
    <row r="8" ht="25.7" customHeight="true" spans="1:4">
      <c r="A8" s="34" t="s">
        <v>438</v>
      </c>
      <c r="B8" s="22"/>
      <c r="C8" s="22"/>
      <c r="D8" s="22"/>
    </row>
    <row r="9" ht="25.7" customHeight="true" spans="1:4">
      <c r="A9" s="19"/>
      <c r="B9" s="19"/>
      <c r="C9" s="19"/>
      <c r="D9" s="19"/>
    </row>
    <row r="10" ht="25.7" customHeight="true" spans="1:4">
      <c r="A10" s="19" t="s">
        <v>439</v>
      </c>
      <c r="B10" s="19"/>
      <c r="C10" s="19"/>
      <c r="D10" s="19"/>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view="pageBreakPreview" zoomScaleNormal="100" zoomScaleSheetLayoutView="100" workbookViewId="0">
      <selection activeCell="E18" sqref="E18"/>
    </sheetView>
  </sheetViews>
  <sheetFormatPr defaultColWidth="10" defaultRowHeight="13.5" outlineLevelCol="3"/>
  <cols>
    <col min="1" max="1" width="28.25" style="1" customWidth="true"/>
    <col min="2" max="4" width="21" style="1" customWidth="true"/>
    <col min="5" max="5" width="9.75" style="1" customWidth="true"/>
    <col min="6" max="16384" width="10" style="1"/>
  </cols>
  <sheetData>
    <row r="1" ht="39.95" customHeight="true" spans="1:4">
      <c r="A1" s="18" t="s">
        <v>21</v>
      </c>
      <c r="B1" s="18"/>
      <c r="C1" s="18"/>
      <c r="D1" s="18"/>
    </row>
    <row r="2" ht="22.7" customHeight="true" spans="1:4">
      <c r="A2" s="19"/>
      <c r="B2" s="19"/>
      <c r="C2" s="19"/>
      <c r="D2" s="20" t="s">
        <v>40</v>
      </c>
    </row>
    <row r="3" ht="34.15" customHeight="true" spans="1:4">
      <c r="A3" s="21" t="s">
        <v>433</v>
      </c>
      <c r="B3" s="21" t="s">
        <v>503</v>
      </c>
      <c r="C3" s="21" t="s">
        <v>504</v>
      </c>
      <c r="D3" s="21" t="s">
        <v>505</v>
      </c>
    </row>
    <row r="4" ht="25.7" customHeight="true" spans="1:4">
      <c r="A4" s="34" t="s">
        <v>440</v>
      </c>
      <c r="B4" s="22"/>
      <c r="C4" s="22"/>
      <c r="D4" s="22"/>
    </row>
    <row r="5" ht="25.7" customHeight="true" spans="1:4">
      <c r="A5" s="34" t="s">
        <v>441</v>
      </c>
      <c r="B5" s="22"/>
      <c r="C5" s="22"/>
      <c r="D5" s="22"/>
    </row>
    <row r="6" ht="25.7" customHeight="true" spans="1:4">
      <c r="A6" s="22" t="s">
        <v>442</v>
      </c>
      <c r="B6" s="22"/>
      <c r="C6" s="22"/>
      <c r="D6" s="22"/>
    </row>
    <row r="7" ht="25.7" customHeight="true" spans="1:4">
      <c r="A7" s="22"/>
      <c r="B7" s="22"/>
      <c r="C7" s="22"/>
      <c r="D7" s="22"/>
    </row>
    <row r="8" ht="25.7" customHeight="true" spans="1:4">
      <c r="A8" s="22"/>
      <c r="B8" s="22"/>
      <c r="C8" s="22"/>
      <c r="D8" s="22"/>
    </row>
    <row r="9" ht="25.7" customHeight="true" spans="1:4">
      <c r="A9" s="34" t="s">
        <v>443</v>
      </c>
      <c r="B9" s="22"/>
      <c r="C9" s="22"/>
      <c r="D9" s="22"/>
    </row>
    <row r="10" ht="25.7" customHeight="true" spans="1:4">
      <c r="A10" s="34" t="s">
        <v>345</v>
      </c>
      <c r="B10" s="22"/>
      <c r="C10" s="22"/>
      <c r="D10" s="22"/>
    </row>
    <row r="11" ht="25.7" customHeight="true" spans="1:4">
      <c r="A11" s="34" t="s">
        <v>444</v>
      </c>
      <c r="B11" s="22"/>
      <c r="C11" s="22"/>
      <c r="D11" s="22"/>
    </row>
    <row r="12" ht="25.7" customHeight="true" spans="1:4">
      <c r="A12" s="19"/>
      <c r="B12" s="19"/>
      <c r="C12" s="19"/>
      <c r="D12" s="19"/>
    </row>
    <row r="13" ht="25.7" customHeight="true" spans="1:4">
      <c r="A13" s="19" t="s">
        <v>445</v>
      </c>
      <c r="B13" s="19"/>
      <c r="C13" s="19"/>
      <c r="D13" s="19"/>
    </row>
  </sheetData>
  <mergeCells count="2">
    <mergeCell ref="A1:D1"/>
    <mergeCell ref="A13:D13"/>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G27" sqref="G27"/>
    </sheetView>
  </sheetViews>
  <sheetFormatPr defaultColWidth="10" defaultRowHeight="13.5" outlineLevelRow="6" outlineLevelCol="3"/>
  <cols>
    <col min="1" max="1" width="37.5" style="1" customWidth="true"/>
    <col min="2" max="3" width="14.375" style="1" customWidth="true"/>
    <col min="4" max="4" width="16.875" style="1" customWidth="true"/>
    <col min="5" max="5" width="9.75" style="1" customWidth="true"/>
    <col min="6" max="16384" width="10" style="1"/>
  </cols>
  <sheetData>
    <row r="1" ht="39.95" customHeight="true" spans="1:4">
      <c r="A1" s="18" t="s">
        <v>22</v>
      </c>
      <c r="B1" s="18"/>
      <c r="C1" s="18"/>
      <c r="D1" s="18"/>
    </row>
    <row r="2" ht="22.7" customHeight="true" spans="1:4">
      <c r="A2" s="19"/>
      <c r="B2" s="19"/>
      <c r="C2" s="19"/>
      <c r="D2" s="20" t="s">
        <v>40</v>
      </c>
    </row>
    <row r="3" ht="34.15" customHeight="true" spans="1:4">
      <c r="A3" s="21" t="s">
        <v>446</v>
      </c>
      <c r="B3" s="21" t="s">
        <v>503</v>
      </c>
      <c r="C3" s="21" t="s">
        <v>504</v>
      </c>
      <c r="D3" s="21" t="s">
        <v>505</v>
      </c>
    </row>
    <row r="4" ht="25.7" customHeight="true" spans="1:4">
      <c r="A4" s="22" t="s">
        <v>447</v>
      </c>
      <c r="B4" s="22"/>
      <c r="C4" s="22"/>
      <c r="D4" s="22"/>
    </row>
    <row r="5" ht="25.7" customHeight="true" spans="1:4">
      <c r="A5" s="22" t="s">
        <v>448</v>
      </c>
      <c r="B5" s="22"/>
      <c r="C5" s="22"/>
      <c r="D5" s="22"/>
    </row>
    <row r="6" ht="25.7" customHeight="true" spans="1:4">
      <c r="A6" s="19"/>
      <c r="B6" s="19"/>
      <c r="C6" s="19"/>
      <c r="D6" s="19"/>
    </row>
    <row r="7" ht="25.7" customHeight="true" spans="1:4">
      <c r="A7" s="33" t="s">
        <v>449</v>
      </c>
      <c r="B7" s="33"/>
      <c r="C7" s="19"/>
      <c r="D7" s="19"/>
    </row>
  </sheetData>
  <mergeCells count="2">
    <mergeCell ref="A1:D1"/>
    <mergeCell ref="A7:B7"/>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E24" sqref="E24"/>
    </sheetView>
  </sheetViews>
  <sheetFormatPr defaultColWidth="10" defaultRowHeight="13.5" outlineLevelRow="6" outlineLevelCol="3"/>
  <cols>
    <col min="1" max="1" width="33.875" style="1" customWidth="true"/>
    <col min="2" max="3" width="13.375" style="1" customWidth="true"/>
    <col min="4" max="4" width="18.5" style="1" customWidth="true"/>
    <col min="5" max="5" width="9.75" style="1" customWidth="true"/>
    <col min="6" max="16384" width="10" style="1"/>
  </cols>
  <sheetData>
    <row r="1" ht="39.95" customHeight="true" spans="1:4">
      <c r="A1" s="18" t="s">
        <v>23</v>
      </c>
      <c r="B1" s="18"/>
      <c r="C1" s="18"/>
      <c r="D1" s="18"/>
    </row>
    <row r="2" ht="22.7" customHeight="true" spans="1:4">
      <c r="A2" s="19"/>
      <c r="B2" s="19"/>
      <c r="C2" s="19"/>
      <c r="D2" s="32" t="s">
        <v>40</v>
      </c>
    </row>
    <row r="3" ht="34.15" customHeight="true" spans="1:4">
      <c r="A3" s="21" t="s">
        <v>446</v>
      </c>
      <c r="B3" s="21" t="s">
        <v>503</v>
      </c>
      <c r="C3" s="21" t="s">
        <v>504</v>
      </c>
      <c r="D3" s="21" t="s">
        <v>505</v>
      </c>
    </row>
    <row r="4" ht="25.7" customHeight="true" spans="1:4">
      <c r="A4" s="22" t="s">
        <v>450</v>
      </c>
      <c r="B4" s="22"/>
      <c r="C4" s="22"/>
      <c r="D4" s="22"/>
    </row>
    <row r="5" ht="25.7" customHeight="true" spans="1:4">
      <c r="A5" s="22" t="s">
        <v>451</v>
      </c>
      <c r="B5" s="22"/>
      <c r="C5" s="22"/>
      <c r="D5" s="22"/>
    </row>
    <row r="6" ht="25.7" customHeight="true" spans="1:4">
      <c r="A6" s="19"/>
      <c r="B6" s="19"/>
      <c r="C6" s="19"/>
      <c r="D6" s="19"/>
    </row>
    <row r="7" ht="25.7" customHeight="true" spans="1:4">
      <c r="A7" s="33" t="s">
        <v>449</v>
      </c>
      <c r="B7" s="33"/>
      <c r="C7" s="19"/>
      <c r="D7" s="19"/>
    </row>
  </sheetData>
  <mergeCells count="2">
    <mergeCell ref="A1:D1"/>
    <mergeCell ref="A7:B7"/>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view="pageBreakPreview" zoomScaleNormal="100" zoomScaleSheetLayoutView="100" topLeftCell="A7" workbookViewId="0">
      <selection activeCell="H22" sqref="H22"/>
    </sheetView>
  </sheetViews>
  <sheetFormatPr defaultColWidth="10" defaultRowHeight="13.5" outlineLevelCol="4"/>
  <cols>
    <col min="1" max="1" width="7.125" style="1" customWidth="true"/>
    <col min="2" max="2" width="21" style="1" customWidth="true"/>
    <col min="3" max="4" width="15.875" style="1" customWidth="true"/>
    <col min="5" max="5" width="19" style="1" customWidth="true"/>
    <col min="6" max="6" width="9.75" style="1" customWidth="true"/>
    <col min="7" max="16384" width="10" style="1"/>
  </cols>
  <sheetData>
    <row r="1" ht="39.95" customHeight="true" spans="1:5">
      <c r="A1" s="18" t="s">
        <v>520</v>
      </c>
      <c r="B1" s="18"/>
      <c r="C1" s="18"/>
      <c r="D1" s="18"/>
      <c r="E1" s="18"/>
    </row>
    <row r="2" ht="22.7" customHeight="true" spans="1:5">
      <c r="A2" s="19"/>
      <c r="B2" s="19"/>
      <c r="C2" s="19"/>
      <c r="D2" s="19"/>
      <c r="E2" s="20" t="s">
        <v>40</v>
      </c>
    </row>
    <row r="3" ht="34.15" customHeight="true" spans="1:5">
      <c r="A3" s="21" t="s">
        <v>453</v>
      </c>
      <c r="B3" s="21" t="s">
        <v>454</v>
      </c>
      <c r="C3" s="21" t="s">
        <v>503</v>
      </c>
      <c r="D3" s="21" t="s">
        <v>504</v>
      </c>
      <c r="E3" s="21" t="s">
        <v>505</v>
      </c>
    </row>
    <row r="4" ht="27.75" customHeight="true" spans="1:5">
      <c r="A4" s="28">
        <v>1</v>
      </c>
      <c r="B4" s="28" t="s">
        <v>455</v>
      </c>
      <c r="C4" s="29">
        <v>40.1</v>
      </c>
      <c r="D4" s="29">
        <v>34</v>
      </c>
      <c r="E4" s="31">
        <f t="shared" ref="E4:E25" si="0">D4/C4</f>
        <v>0.84788029925187</v>
      </c>
    </row>
    <row r="5" ht="27.75" customHeight="true" spans="1:5">
      <c r="A5" s="28">
        <v>2</v>
      </c>
      <c r="B5" s="28" t="s">
        <v>456</v>
      </c>
      <c r="C5" s="29">
        <v>51.3</v>
      </c>
      <c r="D5" s="29">
        <v>36</v>
      </c>
      <c r="E5" s="31">
        <f t="shared" si="0"/>
        <v>0.701754385964912</v>
      </c>
    </row>
    <row r="6" ht="27.75" customHeight="true" spans="1:5">
      <c r="A6" s="28">
        <v>3</v>
      </c>
      <c r="B6" s="28" t="s">
        <v>457</v>
      </c>
      <c r="C6" s="29">
        <v>14.5</v>
      </c>
      <c r="D6" s="29">
        <v>18</v>
      </c>
      <c r="E6" s="31">
        <f t="shared" si="0"/>
        <v>1.24137931034483</v>
      </c>
    </row>
    <row r="7" ht="27.75" customHeight="true" spans="1:5">
      <c r="A7" s="28">
        <v>4</v>
      </c>
      <c r="B7" s="28" t="s">
        <v>458</v>
      </c>
      <c r="C7" s="29">
        <v>42.2</v>
      </c>
      <c r="D7" s="29">
        <v>36</v>
      </c>
      <c r="E7" s="31">
        <f t="shared" si="0"/>
        <v>0.853080568720379</v>
      </c>
    </row>
    <row r="8" ht="27.75" customHeight="true" spans="1:5">
      <c r="A8" s="28">
        <v>5</v>
      </c>
      <c r="B8" s="28" t="s">
        <v>459</v>
      </c>
      <c r="C8" s="29">
        <v>52</v>
      </c>
      <c r="D8" s="29">
        <v>34</v>
      </c>
      <c r="E8" s="31">
        <f t="shared" si="0"/>
        <v>0.653846153846154</v>
      </c>
    </row>
    <row r="9" ht="27.75" customHeight="true" spans="1:5">
      <c r="A9" s="28">
        <v>6</v>
      </c>
      <c r="B9" s="28" t="s">
        <v>460</v>
      </c>
      <c r="C9" s="29">
        <v>39.3</v>
      </c>
      <c r="D9" s="29">
        <v>34</v>
      </c>
      <c r="E9" s="31">
        <f t="shared" si="0"/>
        <v>0.865139949109415</v>
      </c>
    </row>
    <row r="10" ht="27.75" customHeight="true" spans="1:5">
      <c r="A10" s="28">
        <v>7</v>
      </c>
      <c r="B10" s="28" t="s">
        <v>461</v>
      </c>
      <c r="C10" s="29">
        <v>50.6</v>
      </c>
      <c r="D10" s="29">
        <v>36</v>
      </c>
      <c r="E10" s="31">
        <f t="shared" si="0"/>
        <v>0.711462450592885</v>
      </c>
    </row>
    <row r="11" ht="27.75" customHeight="true" spans="1:5">
      <c r="A11" s="28">
        <v>8</v>
      </c>
      <c r="B11" s="28" t="s">
        <v>462</v>
      </c>
      <c r="C11" s="29">
        <v>60.8</v>
      </c>
      <c r="D11" s="29">
        <v>34</v>
      </c>
      <c r="E11" s="31">
        <f t="shared" si="0"/>
        <v>0.559210526315789</v>
      </c>
    </row>
    <row r="12" ht="27.75" customHeight="true" spans="1:5">
      <c r="A12" s="28">
        <v>9</v>
      </c>
      <c r="B12" s="28" t="s">
        <v>463</v>
      </c>
      <c r="C12" s="29">
        <v>42.6</v>
      </c>
      <c r="D12" s="29">
        <v>36</v>
      </c>
      <c r="E12" s="31">
        <f t="shared" si="0"/>
        <v>0.845070422535211</v>
      </c>
    </row>
    <row r="13" ht="27.75" customHeight="true" spans="1:5">
      <c r="A13" s="28">
        <v>10</v>
      </c>
      <c r="B13" s="28" t="s">
        <v>464</v>
      </c>
      <c r="C13" s="29">
        <v>15.7</v>
      </c>
      <c r="D13" s="29">
        <v>18</v>
      </c>
      <c r="E13" s="31">
        <f t="shared" si="0"/>
        <v>1.14649681528662</v>
      </c>
    </row>
    <row r="14" ht="27.75" customHeight="true" spans="1:5">
      <c r="A14" s="28">
        <v>11</v>
      </c>
      <c r="B14" s="28" t="s">
        <v>465</v>
      </c>
      <c r="C14" s="29">
        <v>16.8</v>
      </c>
      <c r="D14" s="29">
        <v>18</v>
      </c>
      <c r="E14" s="31">
        <f t="shared" si="0"/>
        <v>1.07142857142857</v>
      </c>
    </row>
    <row r="15" ht="27.75" customHeight="true" spans="1:5">
      <c r="A15" s="28">
        <v>12</v>
      </c>
      <c r="B15" s="28" t="s">
        <v>466</v>
      </c>
      <c r="C15" s="29">
        <v>40.9</v>
      </c>
      <c r="D15" s="29">
        <v>34</v>
      </c>
      <c r="E15" s="31">
        <f t="shared" si="0"/>
        <v>0.831295843520782</v>
      </c>
    </row>
    <row r="16" ht="27.75" customHeight="true" spans="1:5">
      <c r="A16" s="28">
        <v>13</v>
      </c>
      <c r="B16" s="28" t="s">
        <v>467</v>
      </c>
      <c r="C16" s="29">
        <v>52.7</v>
      </c>
      <c r="D16" s="29">
        <v>34</v>
      </c>
      <c r="E16" s="31">
        <f t="shared" si="0"/>
        <v>0.645161290322581</v>
      </c>
    </row>
    <row r="17" ht="27.75" customHeight="true" spans="1:5">
      <c r="A17" s="28">
        <v>14</v>
      </c>
      <c r="B17" s="28" t="s">
        <v>468</v>
      </c>
      <c r="C17" s="29">
        <v>49.6</v>
      </c>
      <c r="D17" s="29">
        <v>34</v>
      </c>
      <c r="E17" s="31">
        <f t="shared" si="0"/>
        <v>0.685483870967742</v>
      </c>
    </row>
    <row r="18" ht="27.75" customHeight="true" spans="1:5">
      <c r="A18" s="28">
        <v>15</v>
      </c>
      <c r="B18" s="28" t="s">
        <v>469</v>
      </c>
      <c r="C18" s="29">
        <v>16.6</v>
      </c>
      <c r="D18" s="29">
        <v>18</v>
      </c>
      <c r="E18" s="31">
        <f t="shared" si="0"/>
        <v>1.08433734939759</v>
      </c>
    </row>
    <row r="19" ht="27.75" customHeight="true" spans="1:5">
      <c r="A19" s="28">
        <v>16</v>
      </c>
      <c r="B19" s="28" t="s">
        <v>470</v>
      </c>
      <c r="C19" s="29">
        <v>20.6</v>
      </c>
      <c r="D19" s="29">
        <v>18</v>
      </c>
      <c r="E19" s="31">
        <f t="shared" si="0"/>
        <v>0.87378640776699</v>
      </c>
    </row>
    <row r="20" ht="27.75" customHeight="true" spans="1:5">
      <c r="A20" s="28">
        <v>17</v>
      </c>
      <c r="B20" s="28" t="s">
        <v>471</v>
      </c>
      <c r="C20" s="29">
        <v>48.2</v>
      </c>
      <c r="D20" s="29">
        <v>34</v>
      </c>
      <c r="E20" s="31">
        <f t="shared" si="0"/>
        <v>0.705394190871369</v>
      </c>
    </row>
    <row r="21" ht="27.75" customHeight="true" spans="1:5">
      <c r="A21" s="28">
        <v>18</v>
      </c>
      <c r="B21" s="28" t="s">
        <v>472</v>
      </c>
      <c r="C21" s="29">
        <v>17.1</v>
      </c>
      <c r="D21" s="29">
        <v>18</v>
      </c>
      <c r="E21" s="31">
        <f t="shared" si="0"/>
        <v>1.05263157894737</v>
      </c>
    </row>
    <row r="22" ht="27.75" customHeight="true" spans="1:5">
      <c r="A22" s="28">
        <v>19</v>
      </c>
      <c r="B22" s="28" t="s">
        <v>473</v>
      </c>
      <c r="C22" s="29">
        <v>49</v>
      </c>
      <c r="D22" s="29">
        <v>36</v>
      </c>
      <c r="E22" s="31">
        <f t="shared" si="0"/>
        <v>0.73469387755102</v>
      </c>
    </row>
    <row r="23" ht="27.75" customHeight="true" spans="1:5">
      <c r="A23" s="28">
        <v>20</v>
      </c>
      <c r="B23" s="28" t="s">
        <v>474</v>
      </c>
      <c r="C23" s="29">
        <v>38.9</v>
      </c>
      <c r="D23" s="29">
        <v>34</v>
      </c>
      <c r="E23" s="31">
        <f t="shared" si="0"/>
        <v>0.874035989717224</v>
      </c>
    </row>
    <row r="24" ht="27.75" customHeight="true" spans="1:5">
      <c r="A24" s="28">
        <v>21</v>
      </c>
      <c r="B24" s="28" t="s">
        <v>475</v>
      </c>
      <c r="C24" s="29">
        <v>25.5</v>
      </c>
      <c r="D24" s="29">
        <v>36</v>
      </c>
      <c r="E24" s="31">
        <f t="shared" si="0"/>
        <v>1.41176470588235</v>
      </c>
    </row>
    <row r="25" ht="27.75" customHeight="true" spans="1:5">
      <c r="A25" s="30"/>
      <c r="B25" s="28" t="s">
        <v>521</v>
      </c>
      <c r="C25" s="29">
        <f>SUM(C4:C24)</f>
        <v>785</v>
      </c>
      <c r="D25" s="29">
        <f>SUM(D4:D24)</f>
        <v>630</v>
      </c>
      <c r="E25" s="31">
        <f t="shared" si="0"/>
        <v>0.802547770700637</v>
      </c>
    </row>
  </sheetData>
  <mergeCells count="1">
    <mergeCell ref="A1:E1"/>
  </mergeCells>
  <pageMargins left="0.314000010490417" right="0.314000010490417" top="0.236000001430511" bottom="0.236000001430511" header="0" footer="0"/>
  <pageSetup paperSize="9" scale="76"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zoomScaleSheetLayoutView="100" workbookViewId="0">
      <pane ySplit="3" topLeftCell="A4" activePane="bottomLeft" state="frozen"/>
      <selection/>
      <selection pane="bottomLeft" activeCell="A7" sqref="A7"/>
    </sheetView>
  </sheetViews>
  <sheetFormatPr defaultColWidth="10" defaultRowHeight="13.5" outlineLevelCol="3"/>
  <cols>
    <col min="1" max="4" width="24.625" style="1" customWidth="true"/>
    <col min="5" max="5" width="9.75" style="1" customWidth="true"/>
    <col min="6" max="16384" width="10" style="1"/>
  </cols>
  <sheetData>
    <row r="1" ht="39.95" customHeight="true" spans="1:4">
      <c r="A1" s="18" t="s">
        <v>25</v>
      </c>
      <c r="B1" s="18"/>
      <c r="C1" s="18"/>
      <c r="D1" s="18"/>
    </row>
    <row r="2" ht="22.7" customHeight="true" spans="1:4">
      <c r="A2" s="19"/>
      <c r="B2" s="19"/>
      <c r="C2" s="19"/>
      <c r="D2" s="20" t="s">
        <v>40</v>
      </c>
    </row>
    <row r="3" ht="34.15" customHeight="true" spans="1:4">
      <c r="A3" s="21" t="s">
        <v>477</v>
      </c>
      <c r="B3" s="21" t="s">
        <v>503</v>
      </c>
      <c r="C3" s="21" t="s">
        <v>504</v>
      </c>
      <c r="D3" s="21" t="s">
        <v>505</v>
      </c>
    </row>
    <row r="4" ht="25.7" customHeight="true" spans="1:4">
      <c r="A4" s="22" t="s">
        <v>479</v>
      </c>
      <c r="B4" s="23"/>
      <c r="C4" s="23">
        <v>6</v>
      </c>
      <c r="D4" s="24"/>
    </row>
    <row r="5" ht="25.7" customHeight="true" spans="1:4">
      <c r="A5" s="22" t="s">
        <v>480</v>
      </c>
      <c r="B5" s="23">
        <v>29.53</v>
      </c>
      <c r="C5" s="23">
        <v>38</v>
      </c>
      <c r="D5" s="24">
        <v>1.28645665825956</v>
      </c>
    </row>
    <row r="6" ht="25.7" customHeight="true" spans="1:4">
      <c r="A6" s="22" t="s">
        <v>481</v>
      </c>
      <c r="B6" s="23">
        <v>10.896499</v>
      </c>
      <c r="C6" s="23">
        <v>11.5</v>
      </c>
      <c r="D6" s="24">
        <v>1.05538485342861</v>
      </c>
    </row>
    <row r="7" ht="25.7" customHeight="true" spans="1:4">
      <c r="A7" s="22" t="s">
        <v>482</v>
      </c>
      <c r="B7" s="23"/>
      <c r="C7" s="23"/>
      <c r="D7" s="24"/>
    </row>
    <row r="8" ht="25.7" customHeight="true" spans="1:4">
      <c r="A8" s="22" t="s">
        <v>483</v>
      </c>
      <c r="B8" s="23">
        <v>10.896499</v>
      </c>
      <c r="C8" s="23">
        <v>11.5</v>
      </c>
      <c r="D8" s="24">
        <v>1.05538485342861</v>
      </c>
    </row>
    <row r="9" ht="25.7" customHeight="true" spans="1:4">
      <c r="A9" s="22"/>
      <c r="B9" s="25"/>
      <c r="C9" s="25"/>
      <c r="D9" s="25"/>
    </row>
    <row r="10" ht="25.7" customHeight="true" spans="1:4">
      <c r="A10" s="21" t="s">
        <v>476</v>
      </c>
      <c r="B10" s="26">
        <v>40.434999</v>
      </c>
      <c r="C10" s="26">
        <v>55.5</v>
      </c>
      <c r="D10" s="27">
        <v>1.37257329968031</v>
      </c>
    </row>
    <row r="11" ht="25.7" customHeight="true" spans="1:4">
      <c r="A11" s="19" t="s">
        <v>522</v>
      </c>
      <c r="B11" s="19"/>
      <c r="C11" s="19"/>
      <c r="D11" s="19"/>
    </row>
  </sheetData>
  <mergeCells count="2">
    <mergeCell ref="A1:D1"/>
    <mergeCell ref="A11:D11"/>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5"/>
  <sheetViews>
    <sheetView view="pageBreakPreview" zoomScaleNormal="100" zoomScaleSheetLayoutView="100" topLeftCell="A2" workbookViewId="0">
      <selection activeCell="C26" sqref="C26"/>
    </sheetView>
  </sheetViews>
  <sheetFormatPr defaultColWidth="10" defaultRowHeight="13.5" outlineLevelCol="2"/>
  <cols>
    <col min="1" max="1" width="9.09166666666667" style="5" customWidth="true"/>
    <col min="2" max="2" width="32.7" style="5" customWidth="true"/>
    <col min="3" max="3" width="29.0333333333333" style="5" customWidth="true"/>
    <col min="4" max="16383" width="10" style="5"/>
    <col min="16384" max="16384" width="10" style="1"/>
  </cols>
  <sheetData>
    <row r="1" s="5" customFormat="true" ht="37" customHeight="true" spans="1:3">
      <c r="A1" s="6" t="s">
        <v>26</v>
      </c>
      <c r="B1" s="6"/>
      <c r="C1" s="6"/>
    </row>
    <row r="2" s="5" customFormat="true" ht="19.9" customHeight="true" spans="1:3">
      <c r="A2" s="7"/>
      <c r="B2" s="8"/>
      <c r="C2" s="9" t="s">
        <v>486</v>
      </c>
    </row>
    <row r="3" s="5" customFormat="true" ht="33.15" customHeight="true" spans="1:3">
      <c r="A3" s="10" t="s">
        <v>453</v>
      </c>
      <c r="B3" s="10" t="s">
        <v>477</v>
      </c>
      <c r="C3" s="10" t="s">
        <v>30</v>
      </c>
    </row>
    <row r="4" s="5" customFormat="true" ht="25.6" customHeight="true" spans="1:3">
      <c r="A4" s="11">
        <v>1</v>
      </c>
      <c r="B4" s="12" t="s">
        <v>44</v>
      </c>
      <c r="C4" s="13"/>
    </row>
    <row r="5" s="5" customFormat="true" ht="25.6" customHeight="true" spans="1:3">
      <c r="A5" s="11">
        <v>2</v>
      </c>
      <c r="B5" s="12" t="s">
        <v>487</v>
      </c>
      <c r="C5" s="13"/>
    </row>
    <row r="6" s="5" customFormat="true" ht="25.6" customHeight="true" spans="1:3">
      <c r="A6" s="11">
        <v>3</v>
      </c>
      <c r="B6" s="12" t="s">
        <v>488</v>
      </c>
      <c r="C6" s="14"/>
    </row>
    <row r="7" s="5" customFormat="true" ht="25.6" customHeight="true" spans="1:3">
      <c r="A7" s="11">
        <v>4</v>
      </c>
      <c r="B7" s="12" t="s">
        <v>97</v>
      </c>
      <c r="C7" s="14"/>
    </row>
    <row r="8" s="5" customFormat="true" ht="25.6" customHeight="true" spans="1:3">
      <c r="A8" s="11">
        <v>5</v>
      </c>
      <c r="B8" s="12" t="s">
        <v>102</v>
      </c>
      <c r="C8" s="13"/>
    </row>
    <row r="9" s="5" customFormat="true" ht="25.6" customHeight="true" spans="1:3">
      <c r="A9" s="11">
        <v>6</v>
      </c>
      <c r="B9" s="12" t="s">
        <v>106</v>
      </c>
      <c r="C9" s="14"/>
    </row>
    <row r="10" s="5" customFormat="true" ht="25.6" customHeight="true" spans="1:3">
      <c r="A10" s="11">
        <v>7</v>
      </c>
      <c r="B10" s="12" t="s">
        <v>122</v>
      </c>
      <c r="C10" s="13"/>
    </row>
    <row r="11" s="5" customFormat="true" ht="23" customHeight="true" spans="1:3">
      <c r="A11" s="15"/>
      <c r="B11" s="13" t="s">
        <v>489</v>
      </c>
      <c r="C11" s="16">
        <v>105.1</v>
      </c>
    </row>
    <row r="12" s="5" customFormat="true" ht="25.6" customHeight="true" spans="1:3">
      <c r="A12" s="11">
        <v>8</v>
      </c>
      <c r="B12" s="12" t="s">
        <v>196</v>
      </c>
      <c r="C12" s="14"/>
    </row>
    <row r="13" s="5" customFormat="true" ht="25.6" customHeight="true" spans="1:3">
      <c r="A13" s="11">
        <v>9</v>
      </c>
      <c r="B13" s="12" t="s">
        <v>226</v>
      </c>
      <c r="C13" s="16">
        <v>91</v>
      </c>
    </row>
    <row r="14" s="5" customFormat="true" ht="25.6" customHeight="true" spans="1:3">
      <c r="A14" s="11"/>
      <c r="B14" s="12" t="s">
        <v>490</v>
      </c>
      <c r="C14" s="16">
        <v>91</v>
      </c>
    </row>
    <row r="15" s="5" customFormat="true" ht="25.6" customHeight="true" spans="1:3">
      <c r="A15" s="11">
        <v>10</v>
      </c>
      <c r="B15" s="12" t="s">
        <v>242</v>
      </c>
      <c r="C15" s="14"/>
    </row>
    <row r="16" s="5" customFormat="true" ht="25.6" customHeight="true" spans="1:3">
      <c r="A16" s="11">
        <v>11</v>
      </c>
      <c r="B16" s="12" t="s">
        <v>257</v>
      </c>
      <c r="C16" s="13"/>
    </row>
    <row r="17" s="5" customFormat="true" ht="25.6" customHeight="true" spans="1:3">
      <c r="A17" s="11">
        <v>12</v>
      </c>
      <c r="B17" s="12" t="s">
        <v>304</v>
      </c>
      <c r="C17" s="14"/>
    </row>
    <row r="18" s="5" customFormat="true" ht="25.6" customHeight="true" spans="1:3">
      <c r="A18" s="11">
        <v>13</v>
      </c>
      <c r="B18" s="12" t="s">
        <v>491</v>
      </c>
      <c r="C18" s="13"/>
    </row>
    <row r="19" s="5" customFormat="true" ht="25.6" customHeight="true" spans="1:3">
      <c r="A19" s="11">
        <v>14</v>
      </c>
      <c r="B19" s="12" t="s">
        <v>316</v>
      </c>
      <c r="C19" s="13"/>
    </row>
    <row r="20" s="5" customFormat="true" ht="25.6" customHeight="true" spans="1:3">
      <c r="A20" s="11">
        <v>15</v>
      </c>
      <c r="B20" s="12" t="s">
        <v>492</v>
      </c>
      <c r="C20" s="14"/>
    </row>
    <row r="21" s="5" customFormat="true" ht="25.6" customHeight="true" spans="1:3">
      <c r="A21" s="11">
        <v>16</v>
      </c>
      <c r="B21" s="12" t="s">
        <v>493</v>
      </c>
      <c r="C21" s="14"/>
    </row>
    <row r="22" s="5" customFormat="true" ht="25.6" customHeight="true" spans="1:3">
      <c r="A22" s="11">
        <v>17</v>
      </c>
      <c r="B22" s="12" t="s">
        <v>325</v>
      </c>
      <c r="C22" s="13"/>
    </row>
    <row r="23" s="5" customFormat="true" ht="25.6" customHeight="true" spans="1:3">
      <c r="A23" s="11">
        <v>18</v>
      </c>
      <c r="B23" s="12" t="s">
        <v>333</v>
      </c>
      <c r="C23" s="14"/>
    </row>
    <row r="24" s="5" customFormat="true" ht="25.6" customHeight="true" spans="1:3">
      <c r="A24" s="11">
        <v>19</v>
      </c>
      <c r="B24" s="12" t="s">
        <v>339</v>
      </c>
      <c r="C24" s="14"/>
    </row>
    <row r="25" s="5" customFormat="true" ht="25.6" customHeight="true" spans="1:3">
      <c r="A25" s="11"/>
      <c r="B25" s="12" t="s">
        <v>476</v>
      </c>
      <c r="C25" s="17">
        <f>SUM(C11:C24)</f>
        <v>287.1</v>
      </c>
    </row>
  </sheetData>
  <mergeCells count="1">
    <mergeCell ref="A1:C1"/>
  </mergeCells>
  <pageMargins left="0.75" right="0.75" top="1" bottom="1" header="0.5" footer="0.5"/>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4"/>
  <sheetViews>
    <sheetView tabSelected="1" view="pageBreakPreview" zoomScaleNormal="100" zoomScaleSheetLayoutView="100" topLeftCell="A9" workbookViewId="0">
      <selection activeCell="A20" sqref="A20"/>
    </sheetView>
  </sheetViews>
  <sheetFormatPr defaultColWidth="10" defaultRowHeight="13.5"/>
  <cols>
    <col min="1" max="1" width="128.25" style="1" customWidth="true"/>
    <col min="2" max="2" width="9.75" style="1" customWidth="true"/>
    <col min="3" max="16384" width="10" style="1"/>
  </cols>
  <sheetData>
    <row r="1" ht="51.2" customHeight="true" spans="1:1">
      <c r="A1" s="2" t="s">
        <v>523</v>
      </c>
    </row>
    <row r="2" ht="25.7" customHeight="true" spans="1:1">
      <c r="A2" s="3" t="s">
        <v>524</v>
      </c>
    </row>
    <row r="3" ht="34.15" customHeight="true" spans="1:1">
      <c r="A3" s="4" t="s">
        <v>525</v>
      </c>
    </row>
    <row r="4" ht="25.7" customHeight="true" spans="1:1">
      <c r="A4" s="3" t="s">
        <v>526</v>
      </c>
    </row>
    <row r="5" ht="42.75" customHeight="true" spans="1:1">
      <c r="A5" s="4" t="s">
        <v>527</v>
      </c>
    </row>
    <row r="6" ht="25.7" customHeight="true" spans="1:1">
      <c r="A6" s="3" t="s">
        <v>528</v>
      </c>
    </row>
    <row r="7" ht="82.7" customHeight="true" spans="1:1">
      <c r="A7" s="4" t="s">
        <v>529</v>
      </c>
    </row>
    <row r="8" ht="25.7" customHeight="true" spans="1:1">
      <c r="A8" s="3" t="s">
        <v>530</v>
      </c>
    </row>
    <row r="9" ht="76.9" customHeight="true" spans="1:1">
      <c r="A9" s="4" t="s">
        <v>531</v>
      </c>
    </row>
    <row r="10" ht="85.5" customHeight="true" spans="1:1">
      <c r="A10" s="4" t="s">
        <v>532</v>
      </c>
    </row>
    <row r="11" ht="88.35" customHeight="true" spans="1:1">
      <c r="A11" s="4" t="s">
        <v>533</v>
      </c>
    </row>
    <row r="12" ht="96.95" customHeight="true" spans="1:1">
      <c r="A12" s="4" t="s">
        <v>534</v>
      </c>
    </row>
    <row r="13" ht="25.7" customHeight="true" spans="1:1">
      <c r="A13" s="3" t="s">
        <v>535</v>
      </c>
    </row>
    <row r="14" ht="28.5" customHeight="true" spans="1:1">
      <c r="A14" s="4" t="s">
        <v>536</v>
      </c>
    </row>
  </sheetData>
  <pageMargins left="0.314000010490417" right="0.314000010490417" top="0.236000001430511" bottom="0.236000001430511" header="0" footer="0"/>
  <pageSetup paperSize="9" scale="77"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6"/>
  <sheetViews>
    <sheetView view="pageBreakPreview" zoomScaleNormal="100" zoomScaleSheetLayoutView="100" workbookViewId="0">
      <pane ySplit="3" topLeftCell="A152" activePane="bottomLeft" state="frozen"/>
      <selection/>
      <selection pane="bottomLeft" activeCell="D163" sqref="D163"/>
    </sheetView>
  </sheetViews>
  <sheetFormatPr defaultColWidth="10" defaultRowHeight="13.5" outlineLevelCol="7"/>
  <cols>
    <col min="1" max="1" width="10" style="1"/>
    <col min="2" max="2" width="30.75" style="1" customWidth="true"/>
    <col min="3" max="3" width="14.375" style="1" customWidth="true"/>
    <col min="4" max="4" width="20.125" style="1" customWidth="true"/>
    <col min="5" max="5" width="14.375" style="1" customWidth="true"/>
    <col min="6" max="6" width="18.375" style="1" customWidth="true"/>
    <col min="7" max="7" width="9.75" style="1" customWidth="true"/>
    <col min="8" max="16384" width="10" style="1"/>
  </cols>
  <sheetData>
    <row r="1" ht="39.95" customHeight="true" spans="2:6">
      <c r="B1" s="18" t="s">
        <v>3</v>
      </c>
      <c r="C1" s="18"/>
      <c r="D1" s="18"/>
      <c r="E1" s="18"/>
      <c r="F1" s="18"/>
    </row>
    <row r="2" ht="22.7" customHeight="true" spans="2:6">
      <c r="B2" s="19"/>
      <c r="C2" s="19"/>
      <c r="D2" s="19"/>
      <c r="E2" s="19"/>
      <c r="F2" s="20" t="s">
        <v>40</v>
      </c>
    </row>
    <row r="3" ht="34.15" customHeight="true" spans="1:6">
      <c r="A3" s="21" t="s">
        <v>41</v>
      </c>
      <c r="B3" s="21" t="s">
        <v>42</v>
      </c>
      <c r="C3" s="21" t="s">
        <v>30</v>
      </c>
      <c r="D3" s="21" t="s">
        <v>31</v>
      </c>
      <c r="E3" s="21" t="s">
        <v>32</v>
      </c>
      <c r="F3" s="21" t="s">
        <v>33</v>
      </c>
    </row>
    <row r="4" ht="34.15" customHeight="true" spans="1:6">
      <c r="A4" s="95" t="s">
        <v>43</v>
      </c>
      <c r="B4" s="95" t="s">
        <v>44</v>
      </c>
      <c r="C4" s="23">
        <v>3868.592936</v>
      </c>
      <c r="D4" s="23">
        <v>3785.044553</v>
      </c>
      <c r="E4" s="23">
        <v>3507.282191</v>
      </c>
      <c r="F4" s="24">
        <v>0.926615827605028</v>
      </c>
    </row>
    <row r="5" ht="34.15" customHeight="true" spans="1:6">
      <c r="A5" s="95" t="s">
        <v>45</v>
      </c>
      <c r="B5" s="95" t="s">
        <v>46</v>
      </c>
      <c r="C5" s="23">
        <v>27.24</v>
      </c>
      <c r="D5" s="23">
        <v>44.305</v>
      </c>
      <c r="E5" s="23">
        <v>38.349818</v>
      </c>
      <c r="F5" s="24">
        <v>0.865586683218598</v>
      </c>
    </row>
    <row r="6" ht="34.15" customHeight="true" spans="1:6">
      <c r="A6" s="36" t="s">
        <v>47</v>
      </c>
      <c r="B6" s="36" t="s">
        <v>48</v>
      </c>
      <c r="C6" s="23">
        <v>8.3</v>
      </c>
      <c r="D6" s="23">
        <v>8.3</v>
      </c>
      <c r="E6" s="23">
        <v>8.3</v>
      </c>
      <c r="F6" s="24">
        <v>1</v>
      </c>
    </row>
    <row r="7" ht="34.15" customHeight="true" spans="1:6">
      <c r="A7" s="36" t="s">
        <v>49</v>
      </c>
      <c r="B7" s="36" t="s">
        <v>50</v>
      </c>
      <c r="C7" s="23">
        <v>18.7</v>
      </c>
      <c r="D7" s="23">
        <v>26.585</v>
      </c>
      <c r="E7" s="23">
        <v>23.152218</v>
      </c>
      <c r="F7" s="24">
        <v>0.870875230393079</v>
      </c>
    </row>
    <row r="8" ht="34.15" customHeight="true" spans="1:6">
      <c r="A8" s="36" t="s">
        <v>51</v>
      </c>
      <c r="B8" s="36" t="s">
        <v>52</v>
      </c>
      <c r="C8" s="23">
        <v>0.24</v>
      </c>
      <c r="D8" s="23">
        <v>9.42</v>
      </c>
      <c r="E8" s="23">
        <v>6.8976</v>
      </c>
      <c r="F8" s="24">
        <v>0.732229299363057</v>
      </c>
    </row>
    <row r="9" ht="34.15" customHeight="true" spans="1:6">
      <c r="A9" s="95" t="s">
        <v>53</v>
      </c>
      <c r="B9" s="95" t="s">
        <v>54</v>
      </c>
      <c r="C9" s="23">
        <v>2316.43</v>
      </c>
      <c r="D9" s="23">
        <v>2140.994174</v>
      </c>
      <c r="E9" s="23">
        <v>2134.072326</v>
      </c>
      <c r="F9" s="24">
        <v>0.996766993537835</v>
      </c>
    </row>
    <row r="10" ht="25.7" customHeight="true" spans="1:8">
      <c r="A10" s="36" t="s">
        <v>55</v>
      </c>
      <c r="B10" s="36" t="s">
        <v>56</v>
      </c>
      <c r="C10" s="23">
        <v>2316.43</v>
      </c>
      <c r="D10" s="23">
        <v>2140.994174</v>
      </c>
      <c r="E10" s="23">
        <v>2134.072326</v>
      </c>
      <c r="F10" s="24">
        <v>0.996766993537835</v>
      </c>
      <c r="H10" s="1" t="str">
        <f>IF(E10&gt;0,MID(B10,4,20)&amp;ROUND(E10,2)&amp;",","")</f>
        <v>行2134.07,</v>
      </c>
    </row>
    <row r="11" ht="25.7" customHeight="true" spans="1:6">
      <c r="A11" s="95" t="s">
        <v>57</v>
      </c>
      <c r="B11" s="95" t="s">
        <v>58</v>
      </c>
      <c r="C11" s="23">
        <v>13.54</v>
      </c>
      <c r="D11" s="23">
        <v>12.861733</v>
      </c>
      <c r="E11" s="23">
        <v>10.38656</v>
      </c>
      <c r="F11" s="24">
        <v>0.807555249358698</v>
      </c>
    </row>
    <row r="12" ht="25.7" customHeight="true" spans="1:6">
      <c r="A12" s="36" t="s">
        <v>59</v>
      </c>
      <c r="B12" s="36" t="s">
        <v>60</v>
      </c>
      <c r="C12" s="23">
        <v>5.54</v>
      </c>
      <c r="D12" s="23">
        <v>5.32</v>
      </c>
      <c r="E12" s="23">
        <v>2.844827</v>
      </c>
      <c r="F12" s="24">
        <v>0.534741917293233</v>
      </c>
    </row>
    <row r="13" ht="25.7" customHeight="true" spans="1:6">
      <c r="A13" s="36" t="s">
        <v>61</v>
      </c>
      <c r="B13" s="36" t="s">
        <v>62</v>
      </c>
      <c r="C13" s="23">
        <v>8</v>
      </c>
      <c r="D13" s="23">
        <v>7.541733</v>
      </c>
      <c r="E13" s="23">
        <v>7.541733</v>
      </c>
      <c r="F13" s="24">
        <v>1</v>
      </c>
    </row>
    <row r="14" ht="25.7" customHeight="true" spans="1:6">
      <c r="A14" s="95" t="s">
        <v>63</v>
      </c>
      <c r="B14" s="95" t="s">
        <v>64</v>
      </c>
      <c r="C14" s="23">
        <v>394.26</v>
      </c>
      <c r="D14" s="23">
        <v>351.760556</v>
      </c>
      <c r="E14" s="23">
        <v>351.760556</v>
      </c>
      <c r="F14" s="24">
        <v>1</v>
      </c>
    </row>
    <row r="15" ht="25.7" customHeight="true" spans="1:6">
      <c r="A15" s="36" t="s">
        <v>65</v>
      </c>
      <c r="B15" s="36" t="s">
        <v>66</v>
      </c>
      <c r="C15" s="23">
        <v>394.26</v>
      </c>
      <c r="D15" s="23">
        <v>351.760556</v>
      </c>
      <c r="E15" s="23">
        <v>351.760556</v>
      </c>
      <c r="F15" s="24">
        <v>1</v>
      </c>
    </row>
    <row r="16" ht="25.7" customHeight="true" spans="1:6">
      <c r="A16" s="95" t="s">
        <v>67</v>
      </c>
      <c r="B16" s="95" t="s">
        <v>68</v>
      </c>
      <c r="C16" s="23"/>
      <c r="D16" s="23">
        <v>6</v>
      </c>
      <c r="E16" s="23">
        <v>3.3093</v>
      </c>
      <c r="F16" s="24">
        <v>0.55155</v>
      </c>
    </row>
    <row r="17" ht="25.7" customHeight="true" spans="1:6">
      <c r="A17" s="36" t="s">
        <v>69</v>
      </c>
      <c r="B17" s="36" t="s">
        <v>56</v>
      </c>
      <c r="C17" s="23"/>
      <c r="D17" s="23">
        <v>6</v>
      </c>
      <c r="E17" s="23">
        <v>3.3093</v>
      </c>
      <c r="F17" s="24">
        <v>0.55155</v>
      </c>
    </row>
    <row r="18" ht="25.7" customHeight="true" spans="1:6">
      <c r="A18" s="95" t="s">
        <v>70</v>
      </c>
      <c r="B18" s="95" t="s">
        <v>71</v>
      </c>
      <c r="C18" s="23">
        <v>408.925</v>
      </c>
      <c r="D18" s="23">
        <v>388.970787</v>
      </c>
      <c r="E18" s="23">
        <v>371.253381</v>
      </c>
      <c r="F18" s="24">
        <v>0.954450548493247</v>
      </c>
    </row>
    <row r="19" ht="25.7" customHeight="true" spans="1:6">
      <c r="A19" s="36" t="s">
        <v>72</v>
      </c>
      <c r="B19" s="36" t="s">
        <v>73</v>
      </c>
      <c r="C19" s="23">
        <v>408.925</v>
      </c>
      <c r="D19" s="23">
        <v>388.970787</v>
      </c>
      <c r="E19" s="23">
        <v>371.253381</v>
      </c>
      <c r="F19" s="24">
        <v>0.954450548493247</v>
      </c>
    </row>
    <row r="20" ht="25.7" customHeight="true" spans="1:6">
      <c r="A20" s="95" t="s">
        <v>74</v>
      </c>
      <c r="B20" s="95" t="s">
        <v>75</v>
      </c>
      <c r="C20" s="23">
        <v>10.8</v>
      </c>
      <c r="D20" s="23">
        <v>30.2845</v>
      </c>
      <c r="E20" s="23">
        <v>24.571572</v>
      </c>
      <c r="F20" s="24">
        <v>0.811358021430104</v>
      </c>
    </row>
    <row r="21" ht="25.7" customHeight="true" spans="1:6">
      <c r="A21" s="36" t="s">
        <v>76</v>
      </c>
      <c r="B21" s="36" t="s">
        <v>56</v>
      </c>
      <c r="C21" s="23">
        <v>10.8</v>
      </c>
      <c r="D21" s="23">
        <v>6.8</v>
      </c>
      <c r="E21" s="23">
        <v>3.587072</v>
      </c>
      <c r="F21" s="24">
        <v>0.527510588235294</v>
      </c>
    </row>
    <row r="22" ht="25.7" customHeight="true" spans="1:6">
      <c r="A22" s="36" t="s">
        <v>77</v>
      </c>
      <c r="B22" s="36" t="s">
        <v>78</v>
      </c>
      <c r="C22" s="23"/>
      <c r="D22" s="23">
        <v>23.4845</v>
      </c>
      <c r="E22" s="23">
        <v>20.9845</v>
      </c>
      <c r="F22" s="24">
        <v>0.893546807468756</v>
      </c>
    </row>
    <row r="23" ht="25.7" customHeight="true" spans="1:6">
      <c r="A23" s="95" t="s">
        <v>79</v>
      </c>
      <c r="B23" s="95" t="s">
        <v>80</v>
      </c>
      <c r="C23" s="23">
        <v>65.907936</v>
      </c>
      <c r="D23" s="23">
        <v>142.050436</v>
      </c>
      <c r="E23" s="23">
        <v>57.229043</v>
      </c>
      <c r="F23" s="24">
        <v>0.402878334002438</v>
      </c>
    </row>
    <row r="24" ht="25.7" customHeight="true" spans="1:6">
      <c r="A24" s="36" t="s">
        <v>81</v>
      </c>
      <c r="B24" s="36" t="s">
        <v>56</v>
      </c>
      <c r="C24" s="23">
        <v>6.6</v>
      </c>
      <c r="D24" s="23">
        <v>4.8</v>
      </c>
      <c r="E24" s="23">
        <v>1.99665</v>
      </c>
      <c r="F24" s="24">
        <v>0.41596875</v>
      </c>
    </row>
    <row r="25" ht="25.7" customHeight="true" spans="1:6">
      <c r="A25" s="36" t="s">
        <v>82</v>
      </c>
      <c r="B25" s="36" t="s">
        <v>83</v>
      </c>
      <c r="C25" s="23">
        <v>59.307936</v>
      </c>
      <c r="D25" s="23">
        <v>137.250436</v>
      </c>
      <c r="E25" s="23">
        <v>55.232393</v>
      </c>
      <c r="F25" s="24">
        <v>0.402420528558467</v>
      </c>
    </row>
    <row r="26" ht="25.7" customHeight="true" spans="1:6">
      <c r="A26" s="95" t="s">
        <v>84</v>
      </c>
      <c r="B26" s="95" t="s">
        <v>85</v>
      </c>
      <c r="C26" s="23">
        <v>157</v>
      </c>
      <c r="D26" s="23">
        <v>248.5</v>
      </c>
      <c r="E26" s="23">
        <v>98.102535</v>
      </c>
      <c r="F26" s="24">
        <v>0.394778812877264</v>
      </c>
    </row>
    <row r="27" ht="25.7" customHeight="true" spans="1:6">
      <c r="A27" s="36" t="s">
        <v>86</v>
      </c>
      <c r="B27" s="36" t="s">
        <v>87</v>
      </c>
      <c r="C27" s="23">
        <v>157</v>
      </c>
      <c r="D27" s="23">
        <v>248.5</v>
      </c>
      <c r="E27" s="23">
        <v>98.102535</v>
      </c>
      <c r="F27" s="24">
        <v>0.394778812877264</v>
      </c>
    </row>
    <row r="28" ht="25.7" customHeight="true" spans="1:6">
      <c r="A28" s="95" t="s">
        <v>88</v>
      </c>
      <c r="B28" s="95" t="s">
        <v>89</v>
      </c>
      <c r="C28" s="23"/>
      <c r="D28" s="23">
        <v>9.5</v>
      </c>
      <c r="E28" s="23">
        <v>9.387152</v>
      </c>
      <c r="F28" s="24">
        <v>0.988121263157895</v>
      </c>
    </row>
    <row r="29" ht="25.7" customHeight="true" spans="1:6">
      <c r="A29" s="36" t="s">
        <v>90</v>
      </c>
      <c r="B29" s="36" t="s">
        <v>56</v>
      </c>
      <c r="C29" s="23"/>
      <c r="D29" s="23">
        <v>9.5</v>
      </c>
      <c r="E29" s="23">
        <v>9.387152</v>
      </c>
      <c r="F29" s="24">
        <v>0.988121263157895</v>
      </c>
    </row>
    <row r="30" ht="25.7" customHeight="true" spans="1:6">
      <c r="A30" s="95" t="s">
        <v>91</v>
      </c>
      <c r="B30" s="95" t="s">
        <v>92</v>
      </c>
      <c r="C30" s="23">
        <v>474.49</v>
      </c>
      <c r="D30" s="23">
        <v>409.817367</v>
      </c>
      <c r="E30" s="23">
        <v>408.859948</v>
      </c>
      <c r="F30" s="24">
        <v>0.997663791051588</v>
      </c>
    </row>
    <row r="31" ht="25.7" customHeight="true" spans="1:6">
      <c r="A31" s="36" t="s">
        <v>93</v>
      </c>
      <c r="B31" s="36" t="s">
        <v>94</v>
      </c>
      <c r="C31" s="23">
        <v>456.49</v>
      </c>
      <c r="D31" s="23">
        <v>391.817367</v>
      </c>
      <c r="E31" s="23">
        <v>391.125116</v>
      </c>
      <c r="F31" s="24">
        <v>0.998233230432586</v>
      </c>
    </row>
    <row r="32" ht="25.7" customHeight="true" spans="1:6">
      <c r="A32" s="36" t="s">
        <v>95</v>
      </c>
      <c r="B32" s="36" t="s">
        <v>92</v>
      </c>
      <c r="C32" s="23">
        <v>18</v>
      </c>
      <c r="D32" s="23">
        <v>18</v>
      </c>
      <c r="E32" s="23">
        <v>17.734832</v>
      </c>
      <c r="F32" s="24">
        <v>0.985268444444445</v>
      </c>
    </row>
    <row r="33" ht="25.7" customHeight="true" spans="1:6">
      <c r="A33" s="95" t="s">
        <v>96</v>
      </c>
      <c r="B33" s="95" t="s">
        <v>97</v>
      </c>
      <c r="C33" s="23">
        <v>106</v>
      </c>
      <c r="D33" s="23">
        <v>66.134812</v>
      </c>
      <c r="E33" s="23">
        <v>64.6432</v>
      </c>
      <c r="F33" s="24">
        <v>0.977445887349011</v>
      </c>
    </row>
    <row r="34" ht="25.7" customHeight="true" spans="1:6">
      <c r="A34" s="95" t="s">
        <v>98</v>
      </c>
      <c r="B34" s="95" t="s">
        <v>99</v>
      </c>
      <c r="C34" s="23">
        <v>106</v>
      </c>
      <c r="D34" s="23">
        <v>64.134812</v>
      </c>
      <c r="E34" s="23">
        <v>62.6432</v>
      </c>
      <c r="F34" s="24">
        <v>0.976742552858813</v>
      </c>
    </row>
    <row r="35" ht="25.7" customHeight="true" spans="1:6">
      <c r="A35" s="36" t="s">
        <v>100</v>
      </c>
      <c r="B35" s="36" t="s">
        <v>101</v>
      </c>
      <c r="C35" s="23">
        <v>106</v>
      </c>
      <c r="D35" s="23">
        <v>64.134812</v>
      </c>
      <c r="E35" s="23">
        <v>62.6432</v>
      </c>
      <c r="F35" s="24">
        <v>0.976742552858813</v>
      </c>
    </row>
    <row r="36" ht="25.7" customHeight="true" spans="1:6">
      <c r="A36" s="95">
        <v>206</v>
      </c>
      <c r="B36" s="95" t="s">
        <v>102</v>
      </c>
      <c r="C36" s="23">
        <v>561</v>
      </c>
      <c r="D36" s="23">
        <v>208.3</v>
      </c>
      <c r="E36" s="23">
        <v>208.3</v>
      </c>
      <c r="F36" s="24">
        <f t="shared" ref="F36:F38" si="0">E36/D36</f>
        <v>1</v>
      </c>
    </row>
    <row r="37" ht="25.7" customHeight="true" spans="1:6">
      <c r="A37" s="95">
        <v>20605</v>
      </c>
      <c r="B37" s="95" t="s">
        <v>103</v>
      </c>
      <c r="C37" s="23">
        <v>561</v>
      </c>
      <c r="D37" s="23">
        <v>208.3</v>
      </c>
      <c r="E37" s="23">
        <v>208.3</v>
      </c>
      <c r="F37" s="24">
        <f t="shared" si="0"/>
        <v>1</v>
      </c>
    </row>
    <row r="38" ht="25.7" customHeight="true" spans="1:6">
      <c r="A38" s="36">
        <v>2060599</v>
      </c>
      <c r="B38" s="36" t="s">
        <v>104</v>
      </c>
      <c r="C38" s="23">
        <v>561</v>
      </c>
      <c r="D38" s="23">
        <v>208.3</v>
      </c>
      <c r="E38" s="23">
        <v>208.3</v>
      </c>
      <c r="F38" s="24">
        <f t="shared" si="0"/>
        <v>1</v>
      </c>
    </row>
    <row r="39" ht="25.7" customHeight="true" spans="1:6">
      <c r="A39" s="95" t="s">
        <v>105</v>
      </c>
      <c r="B39" s="95" t="s">
        <v>106</v>
      </c>
      <c r="C39" s="23">
        <v>176.4</v>
      </c>
      <c r="D39" s="23">
        <v>105.965992</v>
      </c>
      <c r="E39" s="23">
        <v>87.785232</v>
      </c>
      <c r="F39" s="24">
        <v>0.82842835086185</v>
      </c>
    </row>
    <row r="40" ht="25.7" customHeight="true" spans="1:6">
      <c r="A40" s="95" t="s">
        <v>107</v>
      </c>
      <c r="B40" s="95" t="s">
        <v>108</v>
      </c>
      <c r="C40" s="23">
        <v>149.8</v>
      </c>
      <c r="D40" s="23">
        <v>79.007923</v>
      </c>
      <c r="E40" s="23">
        <v>66.303163</v>
      </c>
      <c r="F40" s="24">
        <v>0.839196380342766</v>
      </c>
    </row>
    <row r="41" ht="25.7" customHeight="true" spans="1:6">
      <c r="A41" s="36" t="s">
        <v>109</v>
      </c>
      <c r="B41" s="36" t="s">
        <v>110</v>
      </c>
      <c r="C41" s="23">
        <v>30</v>
      </c>
      <c r="D41" s="23">
        <v>19.796924</v>
      </c>
      <c r="E41" s="23">
        <v>19.296924</v>
      </c>
      <c r="F41" s="24">
        <v>0.974743551068843</v>
      </c>
    </row>
    <row r="42" ht="25.7" customHeight="true" spans="1:6">
      <c r="A42" s="36" t="s">
        <v>111</v>
      </c>
      <c r="B42" s="36" t="s">
        <v>112</v>
      </c>
      <c r="C42" s="23">
        <v>119.8</v>
      </c>
      <c r="D42" s="23">
        <v>59.210999</v>
      </c>
      <c r="E42" s="23">
        <v>47.006239</v>
      </c>
      <c r="F42" s="24">
        <v>0.793876809948773</v>
      </c>
    </row>
    <row r="43" ht="25.7" customHeight="true" spans="1:6">
      <c r="A43" s="95" t="s">
        <v>113</v>
      </c>
      <c r="B43" s="95" t="s">
        <v>114</v>
      </c>
      <c r="C43" s="23">
        <v>21.6</v>
      </c>
      <c r="D43" s="23">
        <v>21.958069</v>
      </c>
      <c r="E43" s="23">
        <v>21.482069</v>
      </c>
      <c r="F43" s="24">
        <v>0.978322319690315</v>
      </c>
    </row>
    <row r="44" ht="25.7" customHeight="true" spans="1:6">
      <c r="A44" s="36" t="s">
        <v>115</v>
      </c>
      <c r="B44" s="36" t="s">
        <v>116</v>
      </c>
      <c r="C44" s="23">
        <v>21.6</v>
      </c>
      <c r="D44" s="23">
        <v>21.958069</v>
      </c>
      <c r="E44" s="23">
        <v>21.482069</v>
      </c>
      <c r="F44" s="24">
        <v>0.978322319690315</v>
      </c>
    </row>
    <row r="45" ht="25.7" customHeight="true" spans="1:6">
      <c r="A45" s="95" t="s">
        <v>117</v>
      </c>
      <c r="B45" s="95" t="s">
        <v>118</v>
      </c>
      <c r="C45" s="23">
        <v>5</v>
      </c>
      <c r="D45" s="23">
        <v>5</v>
      </c>
      <c r="E45" s="23"/>
      <c r="F45" s="24"/>
    </row>
    <row r="46" ht="25.7" customHeight="true" spans="1:6">
      <c r="A46" s="36" t="s">
        <v>119</v>
      </c>
      <c r="B46" s="36" t="s">
        <v>120</v>
      </c>
      <c r="C46" s="23">
        <v>5</v>
      </c>
      <c r="D46" s="23">
        <v>5</v>
      </c>
      <c r="E46" s="23"/>
      <c r="F46" s="24"/>
    </row>
    <row r="47" ht="25.7" customHeight="true" spans="1:6">
      <c r="A47" s="95" t="s">
        <v>121</v>
      </c>
      <c r="B47" s="95" t="s">
        <v>122</v>
      </c>
      <c r="C47" s="23">
        <v>17247.820337</v>
      </c>
      <c r="D47" s="23">
        <v>9858.623585</v>
      </c>
      <c r="E47" s="23">
        <v>8892.45131</v>
      </c>
      <c r="F47" s="24">
        <v>0.901997244679263</v>
      </c>
    </row>
    <row r="48" ht="25.7" customHeight="true" spans="1:6">
      <c r="A48" s="95" t="s">
        <v>123</v>
      </c>
      <c r="B48" s="95" t="s">
        <v>124</v>
      </c>
      <c r="C48" s="23">
        <v>4045.55</v>
      </c>
      <c r="D48" s="23">
        <v>1274.475573</v>
      </c>
      <c r="E48" s="23">
        <v>1041.684303</v>
      </c>
      <c r="F48" s="24">
        <v>0.817343482345424</v>
      </c>
    </row>
    <row r="49" ht="25.7" customHeight="true" spans="1:6">
      <c r="A49" s="36" t="s">
        <v>125</v>
      </c>
      <c r="B49" s="36" t="s">
        <v>126</v>
      </c>
      <c r="C49" s="23">
        <v>3369.82</v>
      </c>
      <c r="D49" s="23">
        <v>678.94</v>
      </c>
      <c r="E49" s="23">
        <v>456.847075</v>
      </c>
      <c r="F49" s="24">
        <v>0.672882839426164</v>
      </c>
    </row>
    <row r="50" ht="25.7" customHeight="true" spans="1:6">
      <c r="A50" s="36" t="s">
        <v>127</v>
      </c>
      <c r="B50" s="36" t="s">
        <v>128</v>
      </c>
      <c r="C50" s="23">
        <v>675.73</v>
      </c>
      <c r="D50" s="23">
        <v>595.535573</v>
      </c>
      <c r="E50" s="23">
        <v>584.837228</v>
      </c>
      <c r="F50" s="24">
        <v>0.982035758256879</v>
      </c>
    </row>
    <row r="51" ht="25.7" customHeight="true" spans="1:6">
      <c r="A51" s="95" t="s">
        <v>129</v>
      </c>
      <c r="B51" s="95" t="s">
        <v>130</v>
      </c>
      <c r="C51" s="23">
        <v>1420.1757</v>
      </c>
      <c r="D51" s="23">
        <v>1434.799107</v>
      </c>
      <c r="E51" s="23">
        <v>1416.948407</v>
      </c>
      <c r="F51" s="24">
        <v>0.98755874609002</v>
      </c>
    </row>
    <row r="52" ht="25.7" customHeight="true" spans="1:6">
      <c r="A52" s="36" t="s">
        <v>131</v>
      </c>
      <c r="B52" s="36" t="s">
        <v>132</v>
      </c>
      <c r="C52" s="23">
        <v>148.342</v>
      </c>
      <c r="D52" s="23">
        <v>153.225564</v>
      </c>
      <c r="E52" s="23">
        <v>150.128493</v>
      </c>
      <c r="F52" s="24">
        <v>0.979787504649028</v>
      </c>
    </row>
    <row r="53" ht="25.7" customHeight="true" spans="1:6">
      <c r="A53" s="36" t="s">
        <v>133</v>
      </c>
      <c r="B53" s="36" t="s">
        <v>134</v>
      </c>
      <c r="C53" s="23">
        <v>296.288</v>
      </c>
      <c r="D53" s="23">
        <v>293.6665</v>
      </c>
      <c r="E53" s="23">
        <v>289.8389</v>
      </c>
      <c r="F53" s="24">
        <v>0.986966167404181</v>
      </c>
    </row>
    <row r="54" ht="25.7" customHeight="true" spans="1:6">
      <c r="A54" s="36" t="s">
        <v>135</v>
      </c>
      <c r="B54" s="36" t="s">
        <v>136</v>
      </c>
      <c r="C54" s="23">
        <v>634.31</v>
      </c>
      <c r="D54" s="23">
        <v>596.106209</v>
      </c>
      <c r="E54" s="23">
        <v>589.980179</v>
      </c>
      <c r="F54" s="24">
        <v>0.989723257521044</v>
      </c>
    </row>
    <row r="55" ht="25.7" customHeight="true" spans="1:6">
      <c r="A55" s="36" t="s">
        <v>137</v>
      </c>
      <c r="B55" s="36" t="s">
        <v>138</v>
      </c>
      <c r="C55" s="23">
        <v>309.9057</v>
      </c>
      <c r="D55" s="23">
        <v>297.148834</v>
      </c>
      <c r="E55" s="23">
        <v>293.838835</v>
      </c>
      <c r="F55" s="24">
        <v>0.988860804346956</v>
      </c>
    </row>
    <row r="56" ht="25.7" customHeight="true" spans="1:6">
      <c r="A56" s="36" t="s">
        <v>139</v>
      </c>
      <c r="B56" s="36" t="s">
        <v>140</v>
      </c>
      <c r="C56" s="23">
        <v>31.33</v>
      </c>
      <c r="D56" s="23">
        <v>94.652</v>
      </c>
      <c r="E56" s="23">
        <v>93.162</v>
      </c>
      <c r="F56" s="24">
        <v>0.984258124498162</v>
      </c>
    </row>
    <row r="57" ht="25.7" customHeight="true" spans="1:6">
      <c r="A57" s="95" t="s">
        <v>141</v>
      </c>
      <c r="B57" s="95" t="s">
        <v>142</v>
      </c>
      <c r="C57" s="23">
        <v>7346.17</v>
      </c>
      <c r="D57" s="23">
        <v>3350.212</v>
      </c>
      <c r="E57" s="23">
        <v>2941.14041</v>
      </c>
      <c r="F57" s="24">
        <v>0.877896804739521</v>
      </c>
    </row>
    <row r="58" ht="25.7" customHeight="true" spans="1:6">
      <c r="A58" s="36" t="s">
        <v>143</v>
      </c>
      <c r="B58" s="36" t="s">
        <v>144</v>
      </c>
      <c r="C58" s="23">
        <v>729.26</v>
      </c>
      <c r="D58" s="23">
        <v>238</v>
      </c>
      <c r="E58" s="23">
        <v>175.01596</v>
      </c>
      <c r="F58" s="24">
        <v>0.735361176470588</v>
      </c>
    </row>
    <row r="59" ht="25.7" customHeight="true" spans="1:6">
      <c r="A59" s="36" t="s">
        <v>145</v>
      </c>
      <c r="B59" s="36" t="s">
        <v>146</v>
      </c>
      <c r="C59" s="23">
        <v>6616.91</v>
      </c>
      <c r="D59" s="23">
        <v>3112.212</v>
      </c>
      <c r="E59" s="23">
        <v>2766.12445</v>
      </c>
      <c r="F59" s="24">
        <v>0.888796923217313</v>
      </c>
    </row>
    <row r="60" ht="25.7" customHeight="true" spans="1:6">
      <c r="A60" s="95" t="s">
        <v>147</v>
      </c>
      <c r="B60" s="95" t="s">
        <v>148</v>
      </c>
      <c r="C60" s="23">
        <v>189.84</v>
      </c>
      <c r="D60" s="23">
        <v>168.36469</v>
      </c>
      <c r="E60" s="23">
        <v>141.57129</v>
      </c>
      <c r="F60" s="24">
        <v>0.840860931113288</v>
      </c>
    </row>
    <row r="61" ht="25.7" customHeight="true" spans="1:6">
      <c r="A61" s="36" t="s">
        <v>149</v>
      </c>
      <c r="B61" s="36" t="s">
        <v>150</v>
      </c>
      <c r="C61" s="23">
        <v>8</v>
      </c>
      <c r="D61" s="23"/>
      <c r="E61" s="23"/>
      <c r="F61" s="24"/>
    </row>
    <row r="62" ht="25.7" customHeight="true" spans="1:6">
      <c r="A62" s="36" t="s">
        <v>151</v>
      </c>
      <c r="B62" s="36" t="s">
        <v>152</v>
      </c>
      <c r="C62" s="23">
        <v>60</v>
      </c>
      <c r="D62" s="23">
        <v>46.73129</v>
      </c>
      <c r="E62" s="23">
        <v>46.73129</v>
      </c>
      <c r="F62" s="24">
        <v>1</v>
      </c>
    </row>
    <row r="63" ht="25.7" customHeight="true" spans="1:6">
      <c r="A63" s="36" t="s">
        <v>153</v>
      </c>
      <c r="B63" s="36" t="s">
        <v>154</v>
      </c>
      <c r="C63" s="23">
        <v>121.84</v>
      </c>
      <c r="D63" s="23">
        <v>121.6334</v>
      </c>
      <c r="E63" s="23">
        <v>94.84</v>
      </c>
      <c r="F63" s="24">
        <v>0.779720044001072</v>
      </c>
    </row>
    <row r="64" ht="25.7" customHeight="true" spans="1:6">
      <c r="A64" s="95" t="s">
        <v>155</v>
      </c>
      <c r="B64" s="95" t="s">
        <v>156</v>
      </c>
      <c r="C64" s="23">
        <v>11.09</v>
      </c>
      <c r="D64" s="23">
        <v>11.09</v>
      </c>
      <c r="E64" s="23">
        <v>9.89</v>
      </c>
      <c r="F64" s="24">
        <v>0.891794409377818</v>
      </c>
    </row>
    <row r="65" ht="25.7" customHeight="true" spans="1:6">
      <c r="A65" s="36" t="s">
        <v>157</v>
      </c>
      <c r="B65" s="36" t="s">
        <v>158</v>
      </c>
      <c r="C65" s="23">
        <v>11.09</v>
      </c>
      <c r="D65" s="23">
        <v>11.09</v>
      </c>
      <c r="E65" s="23">
        <v>9.89</v>
      </c>
      <c r="F65" s="24">
        <v>0.891794409377818</v>
      </c>
    </row>
    <row r="66" ht="25.7" customHeight="true" spans="1:6">
      <c r="A66" s="95" t="s">
        <v>159</v>
      </c>
      <c r="B66" s="95" t="s">
        <v>160</v>
      </c>
      <c r="C66" s="23">
        <v>2782.7841</v>
      </c>
      <c r="D66" s="23">
        <v>1787.301678</v>
      </c>
      <c r="E66" s="23">
        <v>1753.296211</v>
      </c>
      <c r="F66" s="24">
        <v>0.98097385157829</v>
      </c>
    </row>
    <row r="67" ht="25.7" customHeight="true" spans="1:6">
      <c r="A67" s="36" t="s">
        <v>161</v>
      </c>
      <c r="B67" s="36" t="s">
        <v>162</v>
      </c>
      <c r="C67" s="23">
        <v>540</v>
      </c>
      <c r="D67" s="23">
        <v>540</v>
      </c>
      <c r="E67" s="23">
        <v>540</v>
      </c>
      <c r="F67" s="24">
        <v>1</v>
      </c>
    </row>
    <row r="68" ht="25.7" customHeight="true" spans="1:6">
      <c r="A68" s="36" t="s">
        <v>163</v>
      </c>
      <c r="B68" s="36" t="s">
        <v>164</v>
      </c>
      <c r="C68" s="23">
        <v>1281.9041</v>
      </c>
      <c r="D68" s="23">
        <v>1081.421678</v>
      </c>
      <c r="E68" s="23">
        <v>1069.279211</v>
      </c>
      <c r="F68" s="24">
        <v>0.988771755507568</v>
      </c>
    </row>
    <row r="69" ht="25.7" customHeight="true" spans="1:6">
      <c r="A69" s="36" t="s">
        <v>165</v>
      </c>
      <c r="B69" s="36" t="s">
        <v>166</v>
      </c>
      <c r="C69" s="23">
        <v>960.88</v>
      </c>
      <c r="D69" s="23">
        <v>165.88</v>
      </c>
      <c r="E69" s="23">
        <v>144.017</v>
      </c>
      <c r="F69" s="24">
        <v>0.868199903544731</v>
      </c>
    </row>
    <row r="70" ht="25.7" customHeight="true" spans="1:6">
      <c r="A70" s="95" t="s">
        <v>167</v>
      </c>
      <c r="B70" s="95" t="s">
        <v>168</v>
      </c>
      <c r="C70" s="23">
        <v>1033.4305</v>
      </c>
      <c r="D70" s="23">
        <v>1429.0905</v>
      </c>
      <c r="E70" s="23">
        <v>1223.704</v>
      </c>
      <c r="F70" s="24">
        <v>0.856281670055185</v>
      </c>
    </row>
    <row r="71" ht="25.7" customHeight="true" spans="1:6">
      <c r="A71" s="36" t="s">
        <v>169</v>
      </c>
      <c r="B71" s="36" t="s">
        <v>170</v>
      </c>
      <c r="C71" s="23">
        <v>1033.4305</v>
      </c>
      <c r="D71" s="23">
        <v>1429.0905</v>
      </c>
      <c r="E71" s="23">
        <v>1223.704</v>
      </c>
      <c r="F71" s="24">
        <v>0.856281670055185</v>
      </c>
    </row>
    <row r="72" ht="25.7" customHeight="true" spans="1:6">
      <c r="A72" s="95" t="s">
        <v>171</v>
      </c>
      <c r="B72" s="95" t="s">
        <v>172</v>
      </c>
      <c r="C72" s="23">
        <v>0.5</v>
      </c>
      <c r="D72" s="23">
        <v>0.5</v>
      </c>
      <c r="E72" s="23"/>
      <c r="F72" s="24"/>
    </row>
    <row r="73" ht="25.7" customHeight="true" spans="1:6">
      <c r="A73" s="36" t="s">
        <v>173</v>
      </c>
      <c r="B73" s="36" t="s">
        <v>174</v>
      </c>
      <c r="C73" s="23">
        <v>0.5</v>
      </c>
      <c r="D73" s="23">
        <v>0.5</v>
      </c>
      <c r="E73" s="23"/>
      <c r="F73" s="24"/>
    </row>
    <row r="74" ht="25.7" customHeight="true" spans="1:6">
      <c r="A74" s="95" t="s">
        <v>175</v>
      </c>
      <c r="B74" s="95" t="s">
        <v>176</v>
      </c>
      <c r="C74" s="23">
        <v>144</v>
      </c>
      <c r="D74" s="23">
        <v>141.3</v>
      </c>
      <c r="E74" s="23">
        <v>140.5568</v>
      </c>
      <c r="F74" s="24">
        <v>0.994740268931352</v>
      </c>
    </row>
    <row r="75" ht="25.7" customHeight="true" spans="1:6">
      <c r="A75" s="36" t="s">
        <v>177</v>
      </c>
      <c r="B75" s="36" t="s">
        <v>178</v>
      </c>
      <c r="C75" s="23">
        <v>96</v>
      </c>
      <c r="D75" s="23">
        <v>123</v>
      </c>
      <c r="E75" s="23">
        <v>122.2568</v>
      </c>
      <c r="F75" s="24">
        <v>0.993957723577236</v>
      </c>
    </row>
    <row r="76" ht="25.7" customHeight="true" spans="1:6">
      <c r="A76" s="36" t="s">
        <v>179</v>
      </c>
      <c r="B76" s="36" t="s">
        <v>180</v>
      </c>
      <c r="C76" s="23">
        <v>48</v>
      </c>
      <c r="D76" s="23">
        <v>18.3</v>
      </c>
      <c r="E76" s="23">
        <v>18.3</v>
      </c>
      <c r="F76" s="24">
        <v>1</v>
      </c>
    </row>
    <row r="77" ht="25.7" customHeight="true" spans="1:6">
      <c r="A77" s="95" t="s">
        <v>181</v>
      </c>
      <c r="B77" s="95" t="s">
        <v>182</v>
      </c>
      <c r="C77" s="23">
        <v>37.92</v>
      </c>
      <c r="D77" s="23">
        <v>24.92</v>
      </c>
      <c r="E77" s="23">
        <v>24.24</v>
      </c>
      <c r="F77" s="24">
        <v>0.972712680577849</v>
      </c>
    </row>
    <row r="78" ht="25.7" customHeight="true" spans="1:6">
      <c r="A78" s="36" t="s">
        <v>183</v>
      </c>
      <c r="B78" s="36" t="s">
        <v>184</v>
      </c>
      <c r="C78" s="23">
        <v>37.92</v>
      </c>
      <c r="D78" s="23">
        <v>24.92</v>
      </c>
      <c r="E78" s="23">
        <v>24.24</v>
      </c>
      <c r="F78" s="24">
        <v>0.972712680577849</v>
      </c>
    </row>
    <row r="79" ht="25.7" customHeight="true" spans="1:6">
      <c r="A79" s="95" t="s">
        <v>185</v>
      </c>
      <c r="B79" s="95" t="s">
        <v>186</v>
      </c>
      <c r="C79" s="23">
        <v>228.860037</v>
      </c>
      <c r="D79" s="23">
        <v>229.070037</v>
      </c>
      <c r="E79" s="23">
        <v>191.919889</v>
      </c>
      <c r="F79" s="24">
        <v>0.837821879777319</v>
      </c>
    </row>
    <row r="80" ht="25.7" customHeight="true" spans="1:6">
      <c r="A80" s="36" t="s">
        <v>187</v>
      </c>
      <c r="B80" s="36" t="s">
        <v>188</v>
      </c>
      <c r="C80" s="23">
        <v>160.506037</v>
      </c>
      <c r="D80" s="23">
        <v>165.716037</v>
      </c>
      <c r="E80" s="23">
        <v>132.303889</v>
      </c>
      <c r="F80" s="24">
        <v>0.798377099737185</v>
      </c>
    </row>
    <row r="81" ht="25.7" customHeight="true" spans="1:6">
      <c r="A81" s="36" t="s">
        <v>189</v>
      </c>
      <c r="B81" s="36" t="s">
        <v>190</v>
      </c>
      <c r="C81" s="23">
        <v>68.354</v>
      </c>
      <c r="D81" s="23">
        <v>63.354</v>
      </c>
      <c r="E81" s="23">
        <v>59.616</v>
      </c>
      <c r="F81" s="24">
        <v>0.940998200587177</v>
      </c>
    </row>
    <row r="82" ht="25.7" customHeight="true" spans="1:6">
      <c r="A82" s="95" t="s">
        <v>191</v>
      </c>
      <c r="B82" s="95" t="s">
        <v>192</v>
      </c>
      <c r="C82" s="23">
        <v>7.5</v>
      </c>
      <c r="D82" s="23">
        <v>7.5</v>
      </c>
      <c r="E82" s="23">
        <v>7.5</v>
      </c>
      <c r="F82" s="24">
        <v>1</v>
      </c>
    </row>
    <row r="83" ht="25.7" customHeight="true" spans="1:6">
      <c r="A83" s="36" t="s">
        <v>193</v>
      </c>
      <c r="B83" s="36" t="s">
        <v>194</v>
      </c>
      <c r="C83" s="23">
        <v>7.5</v>
      </c>
      <c r="D83" s="23">
        <v>7.5</v>
      </c>
      <c r="E83" s="23">
        <v>7.5</v>
      </c>
      <c r="F83" s="24">
        <v>1</v>
      </c>
    </row>
    <row r="84" ht="25.7" customHeight="true" spans="1:6">
      <c r="A84" s="95" t="s">
        <v>195</v>
      </c>
      <c r="B84" s="95" t="s">
        <v>196</v>
      </c>
      <c r="C84" s="23">
        <v>1213.299799</v>
      </c>
      <c r="D84" s="23">
        <v>1492.190376</v>
      </c>
      <c r="E84" s="23">
        <v>1469.471245</v>
      </c>
      <c r="F84" s="24">
        <v>0.984774643125027</v>
      </c>
    </row>
    <row r="85" ht="25.7" customHeight="true" spans="1:6">
      <c r="A85" s="95" t="s">
        <v>197</v>
      </c>
      <c r="B85" s="95" t="s">
        <v>198</v>
      </c>
      <c r="C85" s="23">
        <v>60</v>
      </c>
      <c r="D85" s="23"/>
      <c r="E85" s="23"/>
      <c r="F85" s="24"/>
    </row>
    <row r="86" ht="25.7" customHeight="true" spans="1:6">
      <c r="A86" s="36" t="s">
        <v>199</v>
      </c>
      <c r="B86" s="36" t="s">
        <v>200</v>
      </c>
      <c r="C86" s="23">
        <v>60</v>
      </c>
      <c r="D86" s="23"/>
      <c r="E86" s="23"/>
      <c r="F86" s="24"/>
    </row>
    <row r="87" ht="25.7" customHeight="true" spans="1:6">
      <c r="A87" s="95" t="s">
        <v>201</v>
      </c>
      <c r="B87" s="95" t="s">
        <v>202</v>
      </c>
      <c r="C87" s="23">
        <v>100</v>
      </c>
      <c r="D87" s="23">
        <v>86.972</v>
      </c>
      <c r="E87" s="23">
        <v>86.651</v>
      </c>
      <c r="F87" s="24">
        <v>0.996309156970059</v>
      </c>
    </row>
    <row r="88" ht="25.7" customHeight="true" spans="1:6">
      <c r="A88" s="36" t="s">
        <v>203</v>
      </c>
      <c r="B88" s="36" t="s">
        <v>204</v>
      </c>
      <c r="C88" s="23">
        <v>100</v>
      </c>
      <c r="D88" s="23">
        <v>86.972</v>
      </c>
      <c r="E88" s="23">
        <v>86.651</v>
      </c>
      <c r="F88" s="24">
        <v>0.996309156970059</v>
      </c>
    </row>
    <row r="89" ht="25.7" customHeight="true" spans="1:6">
      <c r="A89" s="95" t="s">
        <v>205</v>
      </c>
      <c r="B89" s="95" t="s">
        <v>206</v>
      </c>
      <c r="C89" s="23">
        <v>45</v>
      </c>
      <c r="D89" s="23">
        <v>40.872188</v>
      </c>
      <c r="E89" s="23">
        <v>40.872188</v>
      </c>
      <c r="F89" s="24">
        <v>1</v>
      </c>
    </row>
    <row r="90" ht="25.7" customHeight="true" spans="1:6">
      <c r="A90" s="36" t="s">
        <v>207</v>
      </c>
      <c r="B90" s="36" t="s">
        <v>208</v>
      </c>
      <c r="C90" s="23">
        <v>45</v>
      </c>
      <c r="D90" s="23">
        <v>40.872188</v>
      </c>
      <c r="E90" s="23">
        <v>40.872188</v>
      </c>
      <c r="F90" s="24">
        <v>1</v>
      </c>
    </row>
    <row r="91" ht="25.7" customHeight="true" spans="1:6">
      <c r="A91" s="95" t="s">
        <v>209</v>
      </c>
      <c r="B91" s="95" t="s">
        <v>210</v>
      </c>
      <c r="C91" s="23">
        <v>394.53</v>
      </c>
      <c r="D91" s="23">
        <v>308.990389</v>
      </c>
      <c r="E91" s="23">
        <v>302.313398</v>
      </c>
      <c r="F91" s="24">
        <v>0.978390942768126</v>
      </c>
    </row>
    <row r="92" ht="25.7" customHeight="true" spans="1:6">
      <c r="A92" s="36" t="s">
        <v>211</v>
      </c>
      <c r="B92" s="36" t="s">
        <v>212</v>
      </c>
      <c r="C92" s="23">
        <v>142.98</v>
      </c>
      <c r="D92" s="23">
        <v>82.46241</v>
      </c>
      <c r="E92" s="23">
        <v>80.222823</v>
      </c>
      <c r="F92" s="24">
        <v>0.972841116334097</v>
      </c>
    </row>
    <row r="93" ht="25.7" customHeight="true" spans="1:6">
      <c r="A93" s="36" t="s">
        <v>213</v>
      </c>
      <c r="B93" s="36" t="s">
        <v>214</v>
      </c>
      <c r="C93" s="23">
        <v>251.55</v>
      </c>
      <c r="D93" s="23">
        <v>226.527979</v>
      </c>
      <c r="E93" s="23">
        <v>222.090575</v>
      </c>
      <c r="F93" s="24">
        <v>0.980411232115394</v>
      </c>
    </row>
    <row r="94" ht="25.7" customHeight="true" spans="1:6">
      <c r="A94" s="95" t="s">
        <v>215</v>
      </c>
      <c r="B94" s="95" t="s">
        <v>216</v>
      </c>
      <c r="C94" s="23">
        <v>610.769799</v>
      </c>
      <c r="D94" s="23">
        <v>1052.149199</v>
      </c>
      <c r="E94" s="23">
        <v>1036.428059</v>
      </c>
      <c r="F94" s="24">
        <v>0.985058069696825</v>
      </c>
    </row>
    <row r="95" ht="25.7" customHeight="true" spans="1:6">
      <c r="A95" s="36" t="s">
        <v>217</v>
      </c>
      <c r="B95" s="36" t="s">
        <v>218</v>
      </c>
      <c r="C95" s="23">
        <v>610.755999</v>
      </c>
      <c r="D95" s="23">
        <v>1045.605999</v>
      </c>
      <c r="E95" s="23">
        <v>1029.884859</v>
      </c>
      <c r="F95" s="24">
        <v>0.984964565988493</v>
      </c>
    </row>
    <row r="96" ht="25.7" customHeight="true" spans="1:6">
      <c r="A96" s="36" t="s">
        <v>219</v>
      </c>
      <c r="B96" s="36" t="s">
        <v>220</v>
      </c>
      <c r="C96" s="23">
        <v>0.0138</v>
      </c>
      <c r="D96" s="23">
        <v>6.5432</v>
      </c>
      <c r="E96" s="23">
        <v>6.5432</v>
      </c>
      <c r="F96" s="24">
        <v>1</v>
      </c>
    </row>
    <row r="97" ht="25.7" customHeight="true" spans="1:6">
      <c r="A97" s="95" t="s">
        <v>221</v>
      </c>
      <c r="B97" s="95" t="s">
        <v>222</v>
      </c>
      <c r="C97" s="23">
        <v>3</v>
      </c>
      <c r="D97" s="23">
        <v>3.2066</v>
      </c>
      <c r="E97" s="23">
        <v>3.2066</v>
      </c>
      <c r="F97" s="24">
        <v>1</v>
      </c>
    </row>
    <row r="98" ht="25.7" customHeight="true" spans="1:6">
      <c r="A98" s="36" t="s">
        <v>223</v>
      </c>
      <c r="B98" s="36" t="s">
        <v>224</v>
      </c>
      <c r="C98" s="23">
        <v>3</v>
      </c>
      <c r="D98" s="23">
        <v>3.2066</v>
      </c>
      <c r="E98" s="23">
        <v>3.2066</v>
      </c>
      <c r="F98" s="24">
        <v>1</v>
      </c>
    </row>
    <row r="99" ht="25.7" customHeight="true" spans="1:6">
      <c r="A99" s="95" t="s">
        <v>225</v>
      </c>
      <c r="B99" s="95" t="s">
        <v>226</v>
      </c>
      <c r="C99" s="23">
        <v>1899.5469</v>
      </c>
      <c r="D99" s="23">
        <f>D100+D104+D102</f>
        <v>1757.862737</v>
      </c>
      <c r="E99" s="23">
        <v>1646.291323</v>
      </c>
      <c r="F99" s="24">
        <v>0.862522749119271</v>
      </c>
    </row>
    <row r="100" ht="25.7" customHeight="true" spans="1:6">
      <c r="A100" s="95" t="s">
        <v>227</v>
      </c>
      <c r="B100" s="95" t="s">
        <v>228</v>
      </c>
      <c r="C100" s="23">
        <v>689.91</v>
      </c>
      <c r="D100" s="23">
        <v>616.311808</v>
      </c>
      <c r="E100" s="23">
        <v>610.533195</v>
      </c>
      <c r="F100" s="24">
        <v>0.990623880761343</v>
      </c>
    </row>
    <row r="101" ht="25.7" customHeight="true" spans="1:6">
      <c r="A101" s="36" t="s">
        <v>229</v>
      </c>
      <c r="B101" s="36" t="s">
        <v>230</v>
      </c>
      <c r="C101" s="23">
        <v>689.91</v>
      </c>
      <c r="D101" s="23">
        <v>616.311808</v>
      </c>
      <c r="E101" s="23">
        <v>610.533195</v>
      </c>
      <c r="F101" s="24">
        <v>0.990623880761343</v>
      </c>
    </row>
    <row r="102" ht="25.7" customHeight="true" spans="1:6">
      <c r="A102" s="95" t="s">
        <v>231</v>
      </c>
      <c r="B102" s="95" t="s">
        <v>232</v>
      </c>
      <c r="C102" s="23">
        <v>90.6469</v>
      </c>
      <c r="D102" s="23">
        <v>90.6469</v>
      </c>
      <c r="E102" s="23"/>
      <c r="F102" s="24"/>
    </row>
    <row r="103" ht="25.7" customHeight="true" spans="1:6">
      <c r="A103" s="36" t="s">
        <v>233</v>
      </c>
      <c r="B103" s="36" t="s">
        <v>234</v>
      </c>
      <c r="C103" s="23">
        <v>90.6469</v>
      </c>
      <c r="D103" s="23">
        <v>90.6469</v>
      </c>
      <c r="E103" s="23"/>
      <c r="F103" s="24"/>
    </row>
    <row r="104" ht="25.7" customHeight="true" spans="1:6">
      <c r="A104" s="95" t="s">
        <v>235</v>
      </c>
      <c r="B104" s="95" t="s">
        <v>236</v>
      </c>
      <c r="C104" s="23">
        <v>1118.99</v>
      </c>
      <c r="D104" s="23">
        <f>D105+D106</f>
        <v>1050.904029</v>
      </c>
      <c r="E104" s="23">
        <v>1035.758128</v>
      </c>
      <c r="F104" s="24">
        <v>0.855207288430544</v>
      </c>
    </row>
    <row r="105" ht="25.7" customHeight="true" spans="1:6">
      <c r="A105" s="36" t="s">
        <v>237</v>
      </c>
      <c r="B105" s="36" t="s">
        <v>238</v>
      </c>
      <c r="C105" s="23">
        <v>27.49</v>
      </c>
      <c r="D105" s="23">
        <v>74.704029</v>
      </c>
      <c r="E105" s="23">
        <v>74.704028</v>
      </c>
      <c r="F105" s="24">
        <v>0.999999986613841</v>
      </c>
    </row>
    <row r="106" ht="25.7" customHeight="true" spans="1:6">
      <c r="A106" s="36" t="s">
        <v>239</v>
      </c>
      <c r="B106" s="36" t="s">
        <v>240</v>
      </c>
      <c r="C106" s="23">
        <v>1091.5</v>
      </c>
      <c r="D106" s="23">
        <v>976.2</v>
      </c>
      <c r="E106" s="23">
        <v>961.0541</v>
      </c>
      <c r="F106" s="24">
        <v>0.493448160535117</v>
      </c>
    </row>
    <row r="107" ht="25.7" customHeight="true" spans="1:6">
      <c r="A107" s="95" t="s">
        <v>241</v>
      </c>
      <c r="B107" s="95" t="s">
        <v>242</v>
      </c>
      <c r="C107" s="23">
        <v>4167.92</v>
      </c>
      <c r="D107" s="23">
        <v>6050.836238</v>
      </c>
      <c r="E107" s="23">
        <v>5867.358879</v>
      </c>
      <c r="F107" s="24">
        <v>0.969677355032724</v>
      </c>
    </row>
    <row r="108" ht="25.7" customHeight="true" spans="1:6">
      <c r="A108" s="95" t="s">
        <v>243</v>
      </c>
      <c r="B108" s="95" t="s">
        <v>244</v>
      </c>
      <c r="C108" s="23">
        <v>2356.25</v>
      </c>
      <c r="D108" s="23">
        <v>4251.086325</v>
      </c>
      <c r="E108" s="23">
        <v>4148.004186</v>
      </c>
      <c r="F108" s="24">
        <v>0.975751577098355</v>
      </c>
    </row>
    <row r="109" ht="25.7" customHeight="true" spans="1:6">
      <c r="A109" s="36" t="s">
        <v>245</v>
      </c>
      <c r="B109" s="36" t="s">
        <v>56</v>
      </c>
      <c r="C109" s="23">
        <v>518.58</v>
      </c>
      <c r="D109" s="23">
        <v>502.353537</v>
      </c>
      <c r="E109" s="23">
        <v>500.766316</v>
      </c>
      <c r="F109" s="24">
        <v>0.996840430328253</v>
      </c>
    </row>
    <row r="110" ht="25.7" customHeight="true" spans="1:6">
      <c r="A110" s="36" t="s">
        <v>246</v>
      </c>
      <c r="B110" s="36" t="s">
        <v>247</v>
      </c>
      <c r="C110" s="23">
        <v>168</v>
      </c>
      <c r="D110" s="23">
        <v>167.49828</v>
      </c>
      <c r="E110" s="23">
        <v>164.320775</v>
      </c>
      <c r="F110" s="24">
        <v>0.981029626095265</v>
      </c>
    </row>
    <row r="111" ht="25.7" customHeight="true" spans="1:6">
      <c r="A111" s="36" t="s">
        <v>248</v>
      </c>
      <c r="B111" s="36" t="s">
        <v>249</v>
      </c>
      <c r="C111" s="23">
        <v>1669.67</v>
      </c>
      <c r="D111" s="23">
        <v>3581.234508</v>
      </c>
      <c r="E111" s="23">
        <v>3482.917095</v>
      </c>
      <c r="F111" s="24">
        <v>0.972546502391739</v>
      </c>
    </row>
    <row r="112" ht="25.7" customHeight="true" spans="1:6">
      <c r="A112" s="95" t="s">
        <v>250</v>
      </c>
      <c r="B112" s="95" t="s">
        <v>251</v>
      </c>
      <c r="C112" s="23">
        <v>1811.67</v>
      </c>
      <c r="D112" s="23">
        <v>1743.749913</v>
      </c>
      <c r="E112" s="23">
        <v>1719.354693</v>
      </c>
      <c r="F112" s="24">
        <v>0.986009908979419</v>
      </c>
    </row>
    <row r="113" ht="25.7" customHeight="true" spans="1:6">
      <c r="A113" s="36" t="s">
        <v>252</v>
      </c>
      <c r="B113" s="36" t="s">
        <v>251</v>
      </c>
      <c r="C113" s="23">
        <v>1811.67</v>
      </c>
      <c r="D113" s="23">
        <v>1743.749913</v>
      </c>
      <c r="E113" s="23">
        <v>1719.354693</v>
      </c>
      <c r="F113" s="24">
        <v>0.986009908979419</v>
      </c>
    </row>
    <row r="114" ht="25.7" customHeight="true" spans="1:6">
      <c r="A114" s="95" t="s">
        <v>253</v>
      </c>
      <c r="B114" s="95" t="s">
        <v>254</v>
      </c>
      <c r="C114" s="23"/>
      <c r="D114" s="23">
        <v>56</v>
      </c>
      <c r="E114" s="23"/>
      <c r="F114" s="24"/>
    </row>
    <row r="115" ht="25.7" customHeight="true" spans="1:6">
      <c r="A115" s="36" t="s">
        <v>255</v>
      </c>
      <c r="B115" s="36" t="s">
        <v>254</v>
      </c>
      <c r="C115" s="23"/>
      <c r="D115" s="23">
        <v>56</v>
      </c>
      <c r="E115" s="23"/>
      <c r="F115" s="24"/>
    </row>
    <row r="116" ht="25.7" customHeight="true" spans="1:6">
      <c r="A116" s="95" t="s">
        <v>256</v>
      </c>
      <c r="B116" s="95" t="s">
        <v>257</v>
      </c>
      <c r="C116" s="23">
        <v>18477.624252</v>
      </c>
      <c r="D116" s="23">
        <v>24152.866458</v>
      </c>
      <c r="E116" s="23">
        <v>21860.594395</v>
      </c>
      <c r="F116" s="24">
        <v>0.90509316701659</v>
      </c>
    </row>
    <row r="117" ht="25.7" customHeight="true" spans="1:6">
      <c r="A117" s="95" t="s">
        <v>258</v>
      </c>
      <c r="B117" s="95" t="s">
        <v>259</v>
      </c>
      <c r="C117" s="23">
        <v>1782.893636</v>
      </c>
      <c r="D117" s="23">
        <v>4087.880666</v>
      </c>
      <c r="E117" s="23">
        <v>3776.754238</v>
      </c>
      <c r="F117" s="24">
        <v>0.923890530712474</v>
      </c>
    </row>
    <row r="118" ht="25.7" customHeight="true" spans="1:6">
      <c r="A118" s="36" t="s">
        <v>260</v>
      </c>
      <c r="B118" s="36" t="s">
        <v>94</v>
      </c>
      <c r="C118" s="23">
        <v>315.76</v>
      </c>
      <c r="D118" s="23">
        <v>324.562817</v>
      </c>
      <c r="E118" s="23">
        <v>308.103822</v>
      </c>
      <c r="F118" s="24">
        <v>0.949288722743616</v>
      </c>
    </row>
    <row r="119" ht="25.7" customHeight="true" spans="1:6">
      <c r="A119" s="36" t="s">
        <v>261</v>
      </c>
      <c r="B119" s="36" t="s">
        <v>262</v>
      </c>
      <c r="C119" s="23">
        <v>2</v>
      </c>
      <c r="D119" s="23">
        <v>2</v>
      </c>
      <c r="E119" s="23">
        <v>1.857</v>
      </c>
      <c r="F119" s="24">
        <v>0.9285</v>
      </c>
    </row>
    <row r="120" ht="25.7" customHeight="true" spans="1:6">
      <c r="A120" s="36" t="s">
        <v>263</v>
      </c>
      <c r="B120" s="36" t="s">
        <v>264</v>
      </c>
      <c r="C120" s="23">
        <v>5.48</v>
      </c>
      <c r="D120" s="23">
        <v>5.48</v>
      </c>
      <c r="E120" s="23">
        <v>4.437</v>
      </c>
      <c r="F120" s="24">
        <v>0.809671532846715</v>
      </c>
    </row>
    <row r="121" ht="25.7" customHeight="true" spans="1:6">
      <c r="A121" s="36" t="s">
        <v>265</v>
      </c>
      <c r="B121" s="36" t="s">
        <v>266</v>
      </c>
      <c r="C121" s="23">
        <v>1260.318636</v>
      </c>
      <c r="D121" s="23">
        <v>3567.922615</v>
      </c>
      <c r="E121" s="23">
        <v>3307.910381</v>
      </c>
      <c r="F121" s="24">
        <v>0.927125035473899</v>
      </c>
    </row>
    <row r="122" ht="25.7" customHeight="true" spans="1:6">
      <c r="A122" s="36" t="s">
        <v>267</v>
      </c>
      <c r="B122" s="36" t="s">
        <v>268</v>
      </c>
      <c r="C122" s="23">
        <v>13.965</v>
      </c>
      <c r="D122" s="23">
        <v>11.315</v>
      </c>
      <c r="E122" s="23">
        <v>11.315</v>
      </c>
      <c r="F122" s="24">
        <v>1</v>
      </c>
    </row>
    <row r="123" ht="25.7" customHeight="true" spans="1:6">
      <c r="A123" s="36" t="s">
        <v>269</v>
      </c>
      <c r="B123" s="36" t="s">
        <v>270</v>
      </c>
      <c r="C123" s="23">
        <v>9.28</v>
      </c>
      <c r="D123" s="23">
        <v>9.274234</v>
      </c>
      <c r="E123" s="23">
        <v>9.27117</v>
      </c>
      <c r="F123" s="24">
        <v>0.999669622310587</v>
      </c>
    </row>
    <row r="124" ht="25.7" customHeight="true" spans="1:6">
      <c r="A124" s="36" t="s">
        <v>271</v>
      </c>
      <c r="B124" s="36" t="s">
        <v>272</v>
      </c>
      <c r="C124" s="23">
        <v>76</v>
      </c>
      <c r="D124" s="23">
        <v>77.78</v>
      </c>
      <c r="E124" s="23">
        <v>77.78</v>
      </c>
      <c r="F124" s="24">
        <v>1</v>
      </c>
    </row>
    <row r="125" ht="25.7" customHeight="true" spans="1:6">
      <c r="A125" s="36" t="s">
        <v>273</v>
      </c>
      <c r="B125" s="36" t="s">
        <v>274</v>
      </c>
      <c r="C125" s="23">
        <v>100.09</v>
      </c>
      <c r="D125" s="23">
        <v>89.546</v>
      </c>
      <c r="E125" s="23">
        <v>56.079865</v>
      </c>
      <c r="F125" s="24">
        <v>0.626268789225649</v>
      </c>
    </row>
    <row r="126" ht="25.7" customHeight="true" spans="1:6">
      <c r="A126" s="95" t="s">
        <v>275</v>
      </c>
      <c r="B126" s="95" t="s">
        <v>276</v>
      </c>
      <c r="C126" s="23">
        <v>3882.94356</v>
      </c>
      <c r="D126" s="23">
        <v>3927.54368</v>
      </c>
      <c r="E126" s="23">
        <v>3208.524774</v>
      </c>
      <c r="F126" s="24">
        <v>0.816929112803654</v>
      </c>
    </row>
    <row r="127" ht="25.7" customHeight="true" spans="1:6">
      <c r="A127" s="36" t="s">
        <v>277</v>
      </c>
      <c r="B127" s="36" t="s">
        <v>278</v>
      </c>
      <c r="C127" s="23">
        <v>830.095</v>
      </c>
      <c r="D127" s="23">
        <v>922.0594</v>
      </c>
      <c r="E127" s="23">
        <v>513.2851</v>
      </c>
      <c r="F127" s="24">
        <v>0.556672487694394</v>
      </c>
    </row>
    <row r="128" ht="25.7" customHeight="true" spans="1:6">
      <c r="A128" s="36" t="s">
        <v>279</v>
      </c>
      <c r="B128" s="36" t="s">
        <v>280</v>
      </c>
      <c r="C128" s="23">
        <v>1180.31856</v>
      </c>
      <c r="D128" s="23">
        <v>1368.05428</v>
      </c>
      <c r="E128" s="23">
        <v>1212.028596</v>
      </c>
      <c r="F128" s="24">
        <v>0.885950662717856</v>
      </c>
    </row>
    <row r="129" ht="25.7" customHeight="true" spans="1:6">
      <c r="A129" s="36" t="s">
        <v>281</v>
      </c>
      <c r="B129" s="36" t="s">
        <v>282</v>
      </c>
      <c r="C129" s="23">
        <v>1871.03</v>
      </c>
      <c r="D129" s="23">
        <v>1635.93</v>
      </c>
      <c r="E129" s="23">
        <v>1483.211078</v>
      </c>
      <c r="F129" s="24">
        <v>0.906647031352197</v>
      </c>
    </row>
    <row r="130" ht="25.7" customHeight="true" spans="1:6">
      <c r="A130" s="36" t="s">
        <v>283</v>
      </c>
      <c r="B130" s="36" t="s">
        <v>284</v>
      </c>
      <c r="C130" s="23">
        <v>1.5</v>
      </c>
      <c r="D130" s="23">
        <v>1.5</v>
      </c>
      <c r="E130" s="23"/>
      <c r="F130" s="24"/>
    </row>
    <row r="131" ht="25.7" customHeight="true" spans="1:6">
      <c r="A131" s="95" t="s">
        <v>285</v>
      </c>
      <c r="B131" s="95" t="s">
        <v>286</v>
      </c>
      <c r="C131" s="23">
        <v>10778.107056</v>
      </c>
      <c r="D131" s="23">
        <v>12773.672112</v>
      </c>
      <c r="E131" s="23">
        <v>12275.599633</v>
      </c>
      <c r="F131" s="24">
        <v>0.961007886014853</v>
      </c>
    </row>
    <row r="132" ht="25.7" customHeight="true" spans="1:6">
      <c r="A132" s="36" t="s">
        <v>287</v>
      </c>
      <c r="B132" s="36" t="s">
        <v>288</v>
      </c>
      <c r="C132" s="23">
        <v>283.1949</v>
      </c>
      <c r="D132" s="23">
        <v>214.040951</v>
      </c>
      <c r="E132" s="23">
        <v>207.540951</v>
      </c>
      <c r="F132" s="24">
        <v>0.969631979443037</v>
      </c>
    </row>
    <row r="133" ht="25.7" customHeight="true" spans="1:6">
      <c r="A133" s="36" t="s">
        <v>289</v>
      </c>
      <c r="B133" s="36" t="s">
        <v>290</v>
      </c>
      <c r="C133" s="23">
        <v>190.3026</v>
      </c>
      <c r="D133" s="23">
        <v>190.3026</v>
      </c>
      <c r="E133" s="23">
        <v>185.1041</v>
      </c>
      <c r="F133" s="24">
        <v>0.972682979633489</v>
      </c>
    </row>
    <row r="134" ht="25.7" customHeight="true" spans="1:6">
      <c r="A134" s="36" t="s">
        <v>291</v>
      </c>
      <c r="B134" s="36" t="s">
        <v>292</v>
      </c>
      <c r="C134" s="23">
        <v>15</v>
      </c>
      <c r="D134" s="23">
        <v>10</v>
      </c>
      <c r="E134" s="23">
        <v>5.99115</v>
      </c>
      <c r="F134" s="24">
        <v>0.599115</v>
      </c>
    </row>
    <row r="135" ht="25.7" customHeight="true" spans="1:6">
      <c r="A135" s="36" t="s">
        <v>293</v>
      </c>
      <c r="B135" s="36" t="s">
        <v>294</v>
      </c>
      <c r="C135" s="23">
        <v>339.99</v>
      </c>
      <c r="D135" s="23">
        <v>334.776976</v>
      </c>
      <c r="E135" s="23">
        <v>309.413474</v>
      </c>
      <c r="F135" s="24">
        <v>0.924237615432669</v>
      </c>
    </row>
    <row r="136" ht="25.7" customHeight="true" spans="1:6">
      <c r="A136" s="36" t="s">
        <v>295</v>
      </c>
      <c r="B136" s="36" t="s">
        <v>296</v>
      </c>
      <c r="C136" s="23">
        <v>9949.619556</v>
      </c>
      <c r="D136" s="23">
        <v>12024.551585</v>
      </c>
      <c r="E136" s="23">
        <v>11567.549958</v>
      </c>
      <c r="F136" s="24">
        <v>0.961994289452749</v>
      </c>
    </row>
    <row r="137" ht="25.7" customHeight="true" spans="1:6">
      <c r="A137" s="95" t="s">
        <v>297</v>
      </c>
      <c r="B137" s="95" t="s">
        <v>298</v>
      </c>
      <c r="C137" s="23">
        <v>2033.68</v>
      </c>
      <c r="D137" s="23">
        <v>3363.77</v>
      </c>
      <c r="E137" s="23">
        <v>2599.71575</v>
      </c>
      <c r="F137" s="24">
        <v>0.772857760786261</v>
      </c>
    </row>
    <row r="138" ht="25.7" customHeight="true" spans="1:6">
      <c r="A138" s="36" t="s">
        <v>299</v>
      </c>
      <c r="B138" s="36" t="s">
        <v>300</v>
      </c>
      <c r="C138" s="23">
        <v>603.68</v>
      </c>
      <c r="D138" s="23">
        <v>1948.77</v>
      </c>
      <c r="E138" s="23">
        <v>1184.71575</v>
      </c>
      <c r="F138" s="24">
        <v>0.607930002001262</v>
      </c>
    </row>
    <row r="139" ht="25.7" customHeight="true" spans="1:6">
      <c r="A139" s="36" t="s">
        <v>301</v>
      </c>
      <c r="B139" s="36" t="s">
        <v>302</v>
      </c>
      <c r="C139" s="23">
        <v>1430</v>
      </c>
      <c r="D139" s="23">
        <v>1415</v>
      </c>
      <c r="E139" s="23">
        <v>1415</v>
      </c>
      <c r="F139" s="24">
        <v>1</v>
      </c>
    </row>
    <row r="140" ht="25.7" customHeight="true" spans="1:6">
      <c r="A140" s="95" t="s">
        <v>303</v>
      </c>
      <c r="B140" s="95" t="s">
        <v>304</v>
      </c>
      <c r="C140" s="23">
        <v>121.4987</v>
      </c>
      <c r="D140" s="23">
        <v>368.3325</v>
      </c>
      <c r="E140" s="23">
        <v>368.3325</v>
      </c>
      <c r="F140" s="24">
        <v>1</v>
      </c>
    </row>
    <row r="141" ht="25.7" customHeight="true" spans="1:6">
      <c r="A141" s="95" t="s">
        <v>305</v>
      </c>
      <c r="B141" s="95" t="s">
        <v>306</v>
      </c>
      <c r="C141" s="23">
        <v>121.4987</v>
      </c>
      <c r="D141" s="23">
        <v>368.3325</v>
      </c>
      <c r="E141" s="23">
        <v>368.3325</v>
      </c>
      <c r="F141" s="24">
        <v>1</v>
      </c>
    </row>
    <row r="142" ht="25.7" customHeight="true" spans="1:6">
      <c r="A142" s="36" t="s">
        <v>307</v>
      </c>
      <c r="B142" s="36" t="s">
        <v>308</v>
      </c>
      <c r="C142" s="23">
        <v>121.4987</v>
      </c>
      <c r="D142" s="23">
        <v>368.3325</v>
      </c>
      <c r="E142" s="23">
        <v>368.3325</v>
      </c>
      <c r="F142" s="24">
        <v>1</v>
      </c>
    </row>
    <row r="143" ht="25.7" customHeight="true" spans="1:6">
      <c r="A143" s="95" t="s">
        <v>309</v>
      </c>
      <c r="B143" s="95" t="s">
        <v>310</v>
      </c>
      <c r="C143" s="23">
        <v>2000</v>
      </c>
      <c r="D143" s="23">
        <v>1432.297971</v>
      </c>
      <c r="E143" s="23">
        <v>1431.37859</v>
      </c>
      <c r="F143" s="24">
        <v>0.999358107727153</v>
      </c>
    </row>
    <row r="144" ht="25.7" customHeight="true" spans="1:6">
      <c r="A144" s="95" t="s">
        <v>311</v>
      </c>
      <c r="B144" s="95" t="s">
        <v>312</v>
      </c>
      <c r="C144" s="23">
        <v>2000</v>
      </c>
      <c r="D144" s="23">
        <v>1432.297971</v>
      </c>
      <c r="E144" s="23">
        <v>1431.37859</v>
      </c>
      <c r="F144" s="24">
        <v>0.999358107727153</v>
      </c>
    </row>
    <row r="145" ht="25.7" customHeight="true" spans="1:6">
      <c r="A145" s="36" t="s">
        <v>313</v>
      </c>
      <c r="B145" s="36" t="s">
        <v>314</v>
      </c>
      <c r="C145" s="23">
        <v>2000</v>
      </c>
      <c r="D145" s="23">
        <v>1432.297971</v>
      </c>
      <c r="E145" s="23">
        <v>1431.37859</v>
      </c>
      <c r="F145" s="24">
        <v>0.999358107727153</v>
      </c>
    </row>
    <row r="146" ht="25.7" customHeight="true" spans="1:6">
      <c r="A146" s="95" t="s">
        <v>315</v>
      </c>
      <c r="B146" s="95" t="s">
        <v>316</v>
      </c>
      <c r="C146" s="23">
        <v>1250.27</v>
      </c>
      <c r="D146" s="23">
        <v>6442.6</v>
      </c>
      <c r="E146" s="23">
        <v>6442.6</v>
      </c>
      <c r="F146" s="24">
        <v>1</v>
      </c>
    </row>
    <row r="147" ht="25.7" customHeight="true" spans="1:6">
      <c r="A147" s="95" t="s">
        <v>317</v>
      </c>
      <c r="B147" s="95" t="s">
        <v>318</v>
      </c>
      <c r="C147" s="23">
        <v>1250.27</v>
      </c>
      <c r="D147" s="23">
        <v>6433.6</v>
      </c>
      <c r="E147" s="23">
        <v>6433.6</v>
      </c>
      <c r="F147" s="24">
        <v>1</v>
      </c>
    </row>
    <row r="148" ht="25.7" customHeight="true" spans="1:6">
      <c r="A148" s="36" t="s">
        <v>319</v>
      </c>
      <c r="B148" s="36" t="s">
        <v>320</v>
      </c>
      <c r="C148" s="23">
        <v>1250.27</v>
      </c>
      <c r="D148" s="23">
        <v>6433.6</v>
      </c>
      <c r="E148" s="23">
        <v>6433.6</v>
      </c>
      <c r="F148" s="24">
        <v>1</v>
      </c>
    </row>
    <row r="149" ht="25.7" customHeight="true" spans="1:6">
      <c r="A149" s="95" t="s">
        <v>321</v>
      </c>
      <c r="B149" s="95" t="s">
        <v>322</v>
      </c>
      <c r="C149" s="23"/>
      <c r="D149" s="23">
        <v>9</v>
      </c>
      <c r="E149" s="23">
        <v>9</v>
      </c>
      <c r="F149" s="24">
        <v>1</v>
      </c>
    </row>
    <row r="150" ht="25.7" customHeight="true" spans="1:6">
      <c r="A150" s="36" t="s">
        <v>323</v>
      </c>
      <c r="B150" s="36" t="s">
        <v>322</v>
      </c>
      <c r="C150" s="23"/>
      <c r="D150" s="23">
        <v>9</v>
      </c>
      <c r="E150" s="23">
        <v>9</v>
      </c>
      <c r="F150" s="24">
        <v>1</v>
      </c>
    </row>
    <row r="151" ht="25.7" customHeight="true" spans="1:6">
      <c r="A151" s="95" t="s">
        <v>324</v>
      </c>
      <c r="B151" s="95" t="s">
        <v>325</v>
      </c>
      <c r="C151" s="23">
        <v>967.8144</v>
      </c>
      <c r="D151" s="23">
        <v>867.0145</v>
      </c>
      <c r="E151" s="23">
        <v>867.0145</v>
      </c>
      <c r="F151" s="24">
        <v>1</v>
      </c>
    </row>
    <row r="152" ht="25.7" customHeight="true" spans="1:6">
      <c r="A152" s="95" t="s">
        <v>326</v>
      </c>
      <c r="B152" s="95" t="s">
        <v>327</v>
      </c>
      <c r="C152" s="23">
        <v>967.8144</v>
      </c>
      <c r="D152" s="23">
        <v>867.0145</v>
      </c>
      <c r="E152" s="23">
        <v>867.0145</v>
      </c>
      <c r="F152" s="24">
        <v>1</v>
      </c>
    </row>
    <row r="153" ht="25.7" customHeight="true" spans="1:6">
      <c r="A153" s="36" t="s">
        <v>328</v>
      </c>
      <c r="B153" s="36" t="s">
        <v>329</v>
      </c>
      <c r="C153" s="23">
        <v>563.3544</v>
      </c>
      <c r="D153" s="23">
        <v>467.4025</v>
      </c>
      <c r="E153" s="23">
        <v>467.4025</v>
      </c>
      <c r="F153" s="24">
        <v>1</v>
      </c>
    </row>
    <row r="154" ht="25.7" customHeight="true" spans="1:6">
      <c r="A154" s="36" t="s">
        <v>330</v>
      </c>
      <c r="B154" s="36" t="s">
        <v>331</v>
      </c>
      <c r="C154" s="23">
        <v>404.46</v>
      </c>
      <c r="D154" s="23">
        <v>399.612</v>
      </c>
      <c r="E154" s="23">
        <v>399.612</v>
      </c>
      <c r="F154" s="24">
        <v>1</v>
      </c>
    </row>
    <row r="155" ht="25.7" customHeight="true" spans="1:6">
      <c r="A155" s="95" t="s">
        <v>332</v>
      </c>
      <c r="B155" s="95" t="s">
        <v>333</v>
      </c>
      <c r="C155" s="23"/>
      <c r="D155" s="23">
        <v>90.997257</v>
      </c>
      <c r="E155" s="23">
        <v>90.997257</v>
      </c>
      <c r="F155" s="24">
        <v>1</v>
      </c>
    </row>
    <row r="156" ht="25.7" customHeight="true" spans="1:6">
      <c r="A156" s="95" t="s">
        <v>334</v>
      </c>
      <c r="B156" s="95" t="s">
        <v>335</v>
      </c>
      <c r="C156" s="23"/>
      <c r="D156" s="23">
        <v>90.997257</v>
      </c>
      <c r="E156" s="23">
        <v>90.997257</v>
      </c>
      <c r="F156" s="24">
        <v>1</v>
      </c>
    </row>
    <row r="157" ht="25.7" customHeight="true" spans="1:6">
      <c r="A157" s="36" t="s">
        <v>336</v>
      </c>
      <c r="B157" s="36" t="s">
        <v>337</v>
      </c>
      <c r="C157" s="23"/>
      <c r="D157" s="23">
        <v>90.997257</v>
      </c>
      <c r="E157" s="23">
        <v>90.997257</v>
      </c>
      <c r="F157" s="24">
        <v>1</v>
      </c>
    </row>
    <row r="158" ht="25.7" customHeight="true" spans="1:6">
      <c r="A158" s="95" t="s">
        <v>338</v>
      </c>
      <c r="B158" s="95" t="s">
        <v>339</v>
      </c>
      <c r="C158" s="23">
        <v>56.88</v>
      </c>
      <c r="D158" s="23">
        <v>56.88</v>
      </c>
      <c r="E158" s="23">
        <v>56.88</v>
      </c>
      <c r="F158" s="24">
        <v>1</v>
      </c>
    </row>
    <row r="159" ht="25.7" customHeight="true" spans="1:6">
      <c r="A159" s="95" t="s">
        <v>340</v>
      </c>
      <c r="B159" s="95" t="s">
        <v>341</v>
      </c>
      <c r="C159" s="23">
        <v>56.88</v>
      </c>
      <c r="D159" s="23">
        <v>56.88</v>
      </c>
      <c r="E159" s="23">
        <v>56.88</v>
      </c>
      <c r="F159" s="24">
        <v>1</v>
      </c>
    </row>
    <row r="160" ht="25.7" customHeight="true" spans="1:6">
      <c r="A160" s="36" t="s">
        <v>342</v>
      </c>
      <c r="B160" s="36" t="s">
        <v>343</v>
      </c>
      <c r="C160" s="23">
        <v>56.88</v>
      </c>
      <c r="D160" s="23">
        <v>56.88</v>
      </c>
      <c r="E160" s="23">
        <v>56.88</v>
      </c>
      <c r="F160" s="24">
        <v>1</v>
      </c>
    </row>
    <row r="161" ht="25.7" customHeight="true" spans="1:6">
      <c r="A161" s="81"/>
      <c r="B161" s="35" t="s">
        <v>344</v>
      </c>
      <c r="C161" s="96">
        <v>52114.667324</v>
      </c>
      <c r="D161" s="96">
        <v>56735.946979</v>
      </c>
      <c r="E161" s="96">
        <v>52861.380622</v>
      </c>
      <c r="F161" s="97">
        <v>0.921313818438774</v>
      </c>
    </row>
    <row r="162" ht="25.7" customHeight="true" spans="1:6">
      <c r="A162" s="37"/>
      <c r="B162" s="64" t="s">
        <v>345</v>
      </c>
      <c r="C162" s="96"/>
      <c r="D162" s="96"/>
      <c r="E162" s="96"/>
      <c r="F162" s="96"/>
    </row>
    <row r="163" ht="25.7" customHeight="true" spans="1:6">
      <c r="A163" s="37"/>
      <c r="B163" s="64" t="s">
        <v>346</v>
      </c>
      <c r="C163" s="96"/>
      <c r="D163" s="96"/>
      <c r="E163" s="96">
        <v>842.851265</v>
      </c>
      <c r="F163" s="96"/>
    </row>
    <row r="164" ht="25.7" customHeight="true" spans="1:6">
      <c r="A164" s="37"/>
      <c r="B164" s="64" t="s">
        <v>347</v>
      </c>
      <c r="C164" s="96"/>
      <c r="D164" s="96"/>
      <c r="E164" s="96">
        <v>3031.715268</v>
      </c>
      <c r="F164" s="97"/>
    </row>
    <row r="165" ht="25.7" customHeight="true" spans="1:6">
      <c r="A165" s="37"/>
      <c r="B165" s="64" t="s">
        <v>348</v>
      </c>
      <c r="C165" s="96">
        <v>5110.86</v>
      </c>
      <c r="D165" s="96">
        <v>5110.86</v>
      </c>
      <c r="E165" s="96">
        <v>5110.86</v>
      </c>
      <c r="F165" s="97">
        <f t="shared" ref="F164:F166" si="1">E165/D165</f>
        <v>1</v>
      </c>
    </row>
    <row r="166" ht="25.7" customHeight="true" spans="1:6">
      <c r="A166" s="37"/>
      <c r="B166" s="64" t="s">
        <v>39</v>
      </c>
      <c r="C166" s="96">
        <f>SUM(C161:C165)</f>
        <v>57225.527324</v>
      </c>
      <c r="D166" s="96">
        <f>SUM(D161:D165)</f>
        <v>61846.806979</v>
      </c>
      <c r="E166" s="96">
        <f>SUM(E161:E165)</f>
        <v>61846.807155</v>
      </c>
      <c r="F166" s="97">
        <f t="shared" si="1"/>
        <v>1.00000000284574</v>
      </c>
    </row>
  </sheetData>
  <mergeCells count="1">
    <mergeCell ref="B1:F1"/>
  </mergeCells>
  <pageMargins left="0.314000010490417" right="0.314000010490417" top="0.236000001430511" bottom="0.236000001430511" header="0" footer="0"/>
  <pageSetup paperSize="9" scale="96"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view="pageBreakPreview" zoomScaleNormal="100" zoomScaleSheetLayoutView="100" workbookViewId="0">
      <pane ySplit="3" topLeftCell="A4" activePane="bottomLeft" state="frozen"/>
      <selection/>
      <selection pane="bottomLeft" activeCell="F4" sqref="F4"/>
    </sheetView>
  </sheetViews>
  <sheetFormatPr defaultColWidth="10" defaultRowHeight="13.5" outlineLevelCol="5"/>
  <cols>
    <col min="1" max="1" width="33.875" style="1" customWidth="true"/>
    <col min="2" max="2" width="16.875" style="1" customWidth="true"/>
    <col min="3" max="3" width="21" style="1" customWidth="true"/>
    <col min="4" max="4" width="16.875" style="1" customWidth="true"/>
    <col min="5" max="5" width="18" style="1" customWidth="true"/>
    <col min="6" max="6" width="57.625" style="1" customWidth="true"/>
    <col min="7" max="7" width="9.75" style="1" customWidth="true"/>
    <col min="8" max="16384" width="10" style="1"/>
  </cols>
  <sheetData>
    <row r="1" ht="39.95" customHeight="true" spans="1:6">
      <c r="A1" s="88" t="s">
        <v>4</v>
      </c>
      <c r="B1" s="88"/>
      <c r="C1" s="88"/>
      <c r="D1" s="88"/>
      <c r="E1" s="88"/>
      <c r="F1" s="88"/>
    </row>
    <row r="2" ht="22.7" customHeight="true" spans="1:6">
      <c r="A2" s="19"/>
      <c r="B2" s="19"/>
      <c r="C2" s="19"/>
      <c r="D2" s="19"/>
      <c r="F2" s="20" t="s">
        <v>40</v>
      </c>
    </row>
    <row r="3" ht="34.15" customHeight="true" spans="1:6">
      <c r="A3" s="21" t="s">
        <v>42</v>
      </c>
      <c r="B3" s="21" t="s">
        <v>30</v>
      </c>
      <c r="C3" s="21" t="s">
        <v>31</v>
      </c>
      <c r="D3" s="21" t="s">
        <v>32</v>
      </c>
      <c r="E3" s="21" t="s">
        <v>33</v>
      </c>
      <c r="F3" s="75" t="s">
        <v>349</v>
      </c>
    </row>
    <row r="4" ht="25.7" customHeight="true" spans="1:6">
      <c r="A4" s="89" t="s">
        <v>350</v>
      </c>
      <c r="B4" s="23">
        <v>3349.5</v>
      </c>
      <c r="C4" s="23">
        <v>3088.479813</v>
      </c>
      <c r="D4" s="23">
        <v>3084.049846</v>
      </c>
      <c r="E4" s="24">
        <v>0.9985656480637</v>
      </c>
      <c r="F4" s="57" t="s">
        <v>351</v>
      </c>
    </row>
    <row r="5" ht="25.7" customHeight="true" spans="1:6">
      <c r="A5" s="37" t="s">
        <v>352</v>
      </c>
      <c r="B5" s="23">
        <v>2151.8</v>
      </c>
      <c r="C5" s="23">
        <v>2135.64394</v>
      </c>
      <c r="D5" s="23">
        <v>2135.105461</v>
      </c>
      <c r="E5" s="24">
        <v>0.999747861059648</v>
      </c>
      <c r="F5" s="57" t="s">
        <v>353</v>
      </c>
    </row>
    <row r="6" ht="25.7" customHeight="true" spans="1:6">
      <c r="A6" s="37" t="s">
        <v>354</v>
      </c>
      <c r="B6" s="23">
        <v>480</v>
      </c>
      <c r="C6" s="23">
        <v>399.100089</v>
      </c>
      <c r="D6" s="23">
        <v>395.208601</v>
      </c>
      <c r="E6" s="24">
        <v>0.990249343191702</v>
      </c>
      <c r="F6" s="57" t="s">
        <v>355</v>
      </c>
    </row>
    <row r="7" ht="25.7" customHeight="true" spans="1:6">
      <c r="A7" s="37" t="s">
        <v>356</v>
      </c>
      <c r="B7" s="23">
        <v>338.12</v>
      </c>
      <c r="C7" s="23">
        <v>279.0987</v>
      </c>
      <c r="D7" s="23">
        <v>279.0987</v>
      </c>
      <c r="E7" s="24">
        <v>1</v>
      </c>
      <c r="F7" s="57" t="s">
        <v>357</v>
      </c>
    </row>
    <row r="8" ht="25.7" customHeight="true" spans="1:6">
      <c r="A8" s="37" t="s">
        <v>358</v>
      </c>
      <c r="B8" s="23">
        <v>379.58</v>
      </c>
      <c r="C8" s="23">
        <v>274.637084</v>
      </c>
      <c r="D8" s="23">
        <v>274.637084</v>
      </c>
      <c r="E8" s="24">
        <v>1</v>
      </c>
      <c r="F8" s="57" t="s">
        <v>359</v>
      </c>
    </row>
    <row r="9" ht="25.7" customHeight="true" spans="1:6">
      <c r="A9" s="89" t="s">
        <v>360</v>
      </c>
      <c r="B9" s="23">
        <v>388.17</v>
      </c>
      <c r="C9" s="23">
        <v>353.400107</v>
      </c>
      <c r="D9" s="23">
        <v>343.067275</v>
      </c>
      <c r="E9" s="24">
        <v>0.970761661370974</v>
      </c>
      <c r="F9" s="57" t="s">
        <v>361</v>
      </c>
    </row>
    <row r="10" ht="25.7" customHeight="true" spans="1:6">
      <c r="A10" s="37" t="s">
        <v>362</v>
      </c>
      <c r="B10" s="23">
        <v>329.632</v>
      </c>
      <c r="C10" s="23">
        <v>309.048707</v>
      </c>
      <c r="D10" s="23">
        <v>300.558776</v>
      </c>
      <c r="E10" s="24">
        <v>0.972528825367323</v>
      </c>
      <c r="F10" s="57" t="s">
        <v>363</v>
      </c>
    </row>
    <row r="11" ht="25.7" customHeight="true" spans="1:6">
      <c r="A11" s="37" t="s">
        <v>364</v>
      </c>
      <c r="B11" s="23">
        <v>0</v>
      </c>
      <c r="C11" s="23">
        <v>0</v>
      </c>
      <c r="D11" s="23">
        <v>0</v>
      </c>
      <c r="E11" s="24">
        <v>0</v>
      </c>
      <c r="F11" s="57" t="s">
        <v>365</v>
      </c>
    </row>
    <row r="12" ht="25.7" customHeight="true" spans="1:6">
      <c r="A12" s="37" t="s">
        <v>366</v>
      </c>
      <c r="B12" s="23">
        <v>0</v>
      </c>
      <c r="C12" s="23">
        <v>0</v>
      </c>
      <c r="D12" s="23">
        <v>0</v>
      </c>
      <c r="E12" s="24">
        <v>0</v>
      </c>
      <c r="F12" s="57" t="s">
        <v>367</v>
      </c>
    </row>
    <row r="13" ht="25.7" customHeight="true" spans="1:6">
      <c r="A13" s="37" t="s">
        <v>368</v>
      </c>
      <c r="B13" s="23">
        <v>0</v>
      </c>
      <c r="C13" s="23">
        <v>0</v>
      </c>
      <c r="D13" s="23">
        <v>0</v>
      </c>
      <c r="E13" s="24">
        <v>0</v>
      </c>
      <c r="F13" s="57" t="s">
        <v>369</v>
      </c>
    </row>
    <row r="14" ht="25.7" customHeight="true" spans="1:6">
      <c r="A14" s="37" t="s">
        <v>370</v>
      </c>
      <c r="B14" s="23">
        <v>1.8</v>
      </c>
      <c r="C14" s="23">
        <v>0.6</v>
      </c>
      <c r="D14" s="23">
        <v>0.6</v>
      </c>
      <c r="E14" s="24">
        <v>1</v>
      </c>
      <c r="F14" s="57" t="s">
        <v>371</v>
      </c>
    </row>
    <row r="15" ht="25.7" customHeight="true" spans="1:6">
      <c r="A15" s="37" t="s">
        <v>372</v>
      </c>
      <c r="B15" s="23">
        <v>40</v>
      </c>
      <c r="C15" s="23">
        <v>29.5385</v>
      </c>
      <c r="D15" s="23">
        <v>29.5385</v>
      </c>
      <c r="E15" s="24">
        <v>1</v>
      </c>
      <c r="F15" s="57" t="s">
        <v>373</v>
      </c>
    </row>
    <row r="16" ht="25.7" customHeight="true" spans="1:6">
      <c r="A16" s="37" t="s">
        <v>374</v>
      </c>
      <c r="B16" s="23">
        <v>0</v>
      </c>
      <c r="C16" s="23">
        <v>0</v>
      </c>
      <c r="D16" s="23">
        <v>0</v>
      </c>
      <c r="E16" s="24">
        <v>0</v>
      </c>
      <c r="F16" s="57" t="s">
        <v>375</v>
      </c>
    </row>
    <row r="17" ht="25.7" customHeight="true" spans="1:6">
      <c r="A17" s="37" t="s">
        <v>376</v>
      </c>
      <c r="B17" s="23">
        <v>11.51</v>
      </c>
      <c r="C17" s="23">
        <v>11.51</v>
      </c>
      <c r="D17" s="23">
        <v>10.396499</v>
      </c>
      <c r="E17" s="24">
        <v>0.903257949609036</v>
      </c>
      <c r="F17" s="57" t="s">
        <v>377</v>
      </c>
    </row>
    <row r="18" ht="25.7" customHeight="true" spans="1:6">
      <c r="A18" s="37" t="s">
        <v>378</v>
      </c>
      <c r="B18" s="23">
        <v>4.5</v>
      </c>
      <c r="C18" s="23">
        <v>1.9749</v>
      </c>
      <c r="D18" s="23">
        <v>1.9735</v>
      </c>
      <c r="E18" s="24">
        <v>0.999291103347005</v>
      </c>
      <c r="F18" s="57" t="s">
        <v>379</v>
      </c>
    </row>
    <row r="19" ht="25.7" customHeight="true" spans="1:6">
      <c r="A19" s="37" t="s">
        <v>380</v>
      </c>
      <c r="B19" s="23">
        <v>0.728</v>
      </c>
      <c r="C19" s="23">
        <v>0.728</v>
      </c>
      <c r="D19" s="23">
        <v>0</v>
      </c>
      <c r="E19" s="24">
        <v>0</v>
      </c>
      <c r="F19" s="57" t="s">
        <v>381</v>
      </c>
    </row>
    <row r="20" ht="25.7" customHeight="true" spans="1:6">
      <c r="A20" s="89" t="s">
        <v>382</v>
      </c>
      <c r="B20" s="23">
        <v>5.09</v>
      </c>
      <c r="C20" s="23">
        <v>2.964</v>
      </c>
      <c r="D20" s="23">
        <v>2.19</v>
      </c>
      <c r="E20" s="24">
        <v>0.738866396761134</v>
      </c>
      <c r="F20" s="57" t="s">
        <v>383</v>
      </c>
    </row>
    <row r="21" ht="25.7" customHeight="true" spans="1:6">
      <c r="A21" s="37" t="s">
        <v>384</v>
      </c>
      <c r="B21" s="23">
        <v>5.09</v>
      </c>
      <c r="C21" s="23">
        <v>2.964</v>
      </c>
      <c r="D21" s="23">
        <v>2.19</v>
      </c>
      <c r="E21" s="24">
        <v>0.738866396761134</v>
      </c>
      <c r="F21" s="57" t="s">
        <v>385</v>
      </c>
    </row>
    <row r="22" ht="25.7" customHeight="true" spans="1:6">
      <c r="A22" s="37" t="s">
        <v>386</v>
      </c>
      <c r="B22" s="23">
        <v>0</v>
      </c>
      <c r="C22" s="23">
        <v>0</v>
      </c>
      <c r="D22" s="23">
        <v>0</v>
      </c>
      <c r="E22" s="24">
        <v>0</v>
      </c>
      <c r="F22" s="57" t="s">
        <v>387</v>
      </c>
    </row>
    <row r="23" ht="25.7" customHeight="true" spans="1:6">
      <c r="A23" s="89" t="s">
        <v>388</v>
      </c>
      <c r="B23" s="23">
        <v>4617.286</v>
      </c>
      <c r="C23" s="23">
        <v>4252.48274</v>
      </c>
      <c r="D23" s="23">
        <v>4194.462139</v>
      </c>
      <c r="E23" s="24">
        <v>0.986356064316442</v>
      </c>
      <c r="F23" s="57" t="s">
        <v>389</v>
      </c>
    </row>
    <row r="24" ht="25.7" customHeight="true" spans="1:6">
      <c r="A24" s="37" t="s">
        <v>390</v>
      </c>
      <c r="B24" s="23">
        <v>4267.3</v>
      </c>
      <c r="C24" s="23">
        <v>3917.504591</v>
      </c>
      <c r="D24" s="23">
        <v>3887.167238</v>
      </c>
      <c r="E24" s="24">
        <v>0.992255949598707</v>
      </c>
      <c r="F24" s="57" t="s">
        <v>391</v>
      </c>
    </row>
    <row r="25" ht="25.7" customHeight="true" spans="1:6">
      <c r="A25" s="37" t="s">
        <v>392</v>
      </c>
      <c r="B25" s="23">
        <v>349.986</v>
      </c>
      <c r="C25" s="23">
        <v>334.978149</v>
      </c>
      <c r="D25" s="23">
        <v>307.294901</v>
      </c>
      <c r="E25" s="24">
        <v>0.91735804833049</v>
      </c>
      <c r="F25" s="57" t="s">
        <v>393</v>
      </c>
    </row>
    <row r="26" ht="25.7" customHeight="true" spans="1:6">
      <c r="A26" s="89" t="s">
        <v>394</v>
      </c>
      <c r="B26" s="23">
        <v>11.764</v>
      </c>
      <c r="C26" s="23">
        <v>1.05</v>
      </c>
      <c r="D26" s="23">
        <v>0</v>
      </c>
      <c r="E26" s="24">
        <v>0</v>
      </c>
      <c r="F26" s="57" t="s">
        <v>395</v>
      </c>
    </row>
    <row r="27" ht="25.7" customHeight="true" spans="1:6">
      <c r="A27" s="37" t="s">
        <v>396</v>
      </c>
      <c r="B27" s="23">
        <v>11.764</v>
      </c>
      <c r="C27" s="23">
        <v>1.05</v>
      </c>
      <c r="D27" s="23">
        <v>0</v>
      </c>
      <c r="E27" s="24">
        <v>0</v>
      </c>
      <c r="F27" s="57" t="s">
        <v>397</v>
      </c>
    </row>
    <row r="28" ht="25.7" customHeight="true" spans="1:6">
      <c r="A28" s="89" t="s">
        <v>398</v>
      </c>
      <c r="B28" s="23">
        <v>380.79</v>
      </c>
      <c r="C28" s="23">
        <v>378.580764</v>
      </c>
      <c r="D28" s="23">
        <v>375.481264</v>
      </c>
      <c r="E28" s="24">
        <v>0.991812843401626</v>
      </c>
      <c r="F28" s="57" t="s">
        <v>399</v>
      </c>
    </row>
    <row r="29" ht="25.7" customHeight="true" spans="1:6">
      <c r="A29" s="90" t="s">
        <v>400</v>
      </c>
      <c r="B29" s="23">
        <v>380.79</v>
      </c>
      <c r="C29" s="23">
        <v>378.580764</v>
      </c>
      <c r="D29" s="23">
        <v>375.481264</v>
      </c>
      <c r="E29" s="24">
        <v>0.991812843401626</v>
      </c>
      <c r="F29" s="58" t="s">
        <v>401</v>
      </c>
    </row>
    <row r="30" ht="25.7" customHeight="true" spans="1:6">
      <c r="A30" s="91" t="s">
        <v>402</v>
      </c>
      <c r="B30" s="92">
        <v>8752.6</v>
      </c>
      <c r="C30" s="23">
        <v>8076.957424</v>
      </c>
      <c r="D30" s="23">
        <v>7999.250524</v>
      </c>
      <c r="E30" s="94">
        <v>0.990379186626749</v>
      </c>
      <c r="F30" s="59"/>
    </row>
    <row r="31" spans="1:6">
      <c r="A31" s="93" t="s">
        <v>403</v>
      </c>
      <c r="B31" s="93"/>
      <c r="C31" s="93"/>
      <c r="D31" s="93"/>
      <c r="E31" s="93"/>
      <c r="F31" s="93"/>
    </row>
    <row r="32" ht="21" customHeight="true" spans="1:6">
      <c r="A32" s="93"/>
      <c r="B32" s="93"/>
      <c r="C32" s="93"/>
      <c r="D32" s="93"/>
      <c r="E32" s="93"/>
      <c r="F32" s="93"/>
    </row>
  </sheetData>
  <mergeCells count="2">
    <mergeCell ref="A1:F1"/>
    <mergeCell ref="A31:F32"/>
  </mergeCells>
  <pageMargins left="0.314000010490417" right="0.314000010490417" top="0.236000001430511" bottom="0.236000001430511" header="0" footer="0"/>
  <pageSetup paperSize="9" scale="68" orientation="landscape"/>
  <headerFooter/>
  <rowBreaks count="1" manualBreakCount="1">
    <brk id="2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zoomScaleSheetLayoutView="100" workbookViewId="0">
      <selection activeCell="D20" sqref="D20"/>
    </sheetView>
  </sheetViews>
  <sheetFormatPr defaultColWidth="10" defaultRowHeight="13.5" outlineLevelCol="4"/>
  <cols>
    <col min="1" max="1" width="19.75" style="1" customWidth="true"/>
    <col min="2" max="2" width="20" style="1" customWidth="true"/>
    <col min="3" max="3" width="20.5" style="1" customWidth="true"/>
    <col min="4" max="4" width="20" style="1" customWidth="true"/>
    <col min="5" max="5" width="18.125" style="1" customWidth="true"/>
    <col min="6" max="6" width="9.75" style="1" customWidth="true"/>
    <col min="7" max="16384" width="10" style="1"/>
  </cols>
  <sheetData>
    <row r="1" ht="39.95" customHeight="true" spans="1:5">
      <c r="A1" s="18" t="s">
        <v>5</v>
      </c>
      <c r="B1" s="18"/>
      <c r="C1" s="18"/>
      <c r="D1" s="18"/>
      <c r="E1" s="18"/>
    </row>
    <row r="2" ht="22.7" customHeight="true" spans="1:5">
      <c r="A2" s="19"/>
      <c r="B2" s="19"/>
      <c r="C2" s="19"/>
      <c r="D2" s="19"/>
      <c r="E2" s="20" t="s">
        <v>40</v>
      </c>
    </row>
    <row r="3" ht="34.15" customHeight="true" spans="1:5">
      <c r="A3" s="21" t="s">
        <v>404</v>
      </c>
      <c r="B3" s="21" t="s">
        <v>30</v>
      </c>
      <c r="C3" s="21" t="s">
        <v>31</v>
      </c>
      <c r="D3" s="21" t="s">
        <v>32</v>
      </c>
      <c r="E3" s="21" t="s">
        <v>33</v>
      </c>
    </row>
    <row r="4" ht="22.7" customHeight="true" spans="1:5">
      <c r="A4" s="57" t="s">
        <v>405</v>
      </c>
      <c r="B4" s="42"/>
      <c r="C4" s="42">
        <v>87.6056</v>
      </c>
      <c r="D4" s="42">
        <v>87.6056</v>
      </c>
      <c r="E4" s="44">
        <f t="shared" ref="E4:E9" si="0">D4/C4</f>
        <v>1</v>
      </c>
    </row>
    <row r="5" ht="22.7" customHeight="true" spans="1:5">
      <c r="A5" s="57" t="s">
        <v>406</v>
      </c>
      <c r="B5" s="42">
        <v>1143.87138</v>
      </c>
      <c r="C5" s="42">
        <v>1143.87138</v>
      </c>
      <c r="D5" s="42">
        <v>1143.87138</v>
      </c>
      <c r="E5" s="44">
        <f t="shared" si="0"/>
        <v>1</v>
      </c>
    </row>
    <row r="6" ht="22.7" customHeight="true" spans="1:5">
      <c r="A6" s="57"/>
      <c r="B6" s="43"/>
      <c r="C6" s="43"/>
      <c r="D6" s="43"/>
      <c r="E6" s="44"/>
    </row>
    <row r="7" ht="22.7" customHeight="true" spans="1:5">
      <c r="A7" s="22"/>
      <c r="B7" s="43"/>
      <c r="C7" s="43"/>
      <c r="D7" s="43"/>
      <c r="E7" s="44"/>
    </row>
    <row r="8" ht="22.7" customHeight="true" spans="1:5">
      <c r="A8" s="22"/>
      <c r="B8" s="43"/>
      <c r="C8" s="43"/>
      <c r="D8" s="43"/>
      <c r="E8" s="44"/>
    </row>
    <row r="9" ht="22.7" customHeight="true" spans="1:5">
      <c r="A9" s="64" t="s">
        <v>407</v>
      </c>
      <c r="B9" s="68">
        <f>SUM(B4:B5)</f>
        <v>1143.87138</v>
      </c>
      <c r="C9" s="68">
        <f>SUM(C4:C5)</f>
        <v>1231.47698</v>
      </c>
      <c r="D9" s="68">
        <f>SUM(D4:D5)</f>
        <v>1231.47698</v>
      </c>
      <c r="E9" s="69">
        <f t="shared" si="0"/>
        <v>1</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view="pageBreakPreview" zoomScaleNormal="100" zoomScaleSheetLayoutView="100" workbookViewId="0">
      <selection activeCell="I8" sqref="I8"/>
    </sheetView>
  </sheetViews>
  <sheetFormatPr defaultColWidth="10" defaultRowHeight="13.5" outlineLevelCol="5"/>
  <cols>
    <col min="1" max="1" width="10" style="1"/>
    <col min="2" max="2" width="40" style="1" customWidth="true"/>
    <col min="3" max="3" width="18.5" style="1" customWidth="true"/>
    <col min="4" max="4" width="21.125" style="1" customWidth="true"/>
    <col min="5" max="5" width="18.5" style="1" customWidth="true"/>
    <col min="6" max="6" width="19.5" style="1" customWidth="true"/>
    <col min="7" max="8" width="9.75" style="1" customWidth="true"/>
    <col min="9" max="16384" width="10" style="1"/>
  </cols>
  <sheetData>
    <row r="1" ht="39.95" customHeight="true" spans="2:6">
      <c r="B1" s="18" t="s">
        <v>6</v>
      </c>
      <c r="C1" s="18"/>
      <c r="D1" s="18"/>
      <c r="E1" s="18"/>
      <c r="F1" s="18"/>
    </row>
    <row r="2" ht="22.7" customHeight="true" spans="2:6">
      <c r="B2" s="19"/>
      <c r="C2" s="19"/>
      <c r="D2" s="19"/>
      <c r="E2" s="19"/>
      <c r="F2" s="20" t="s">
        <v>40</v>
      </c>
    </row>
    <row r="3" ht="26" customHeight="true" spans="1:6">
      <c r="A3" s="21" t="s">
        <v>41</v>
      </c>
      <c r="B3" s="21" t="s">
        <v>408</v>
      </c>
      <c r="C3" s="21" t="s">
        <v>30</v>
      </c>
      <c r="D3" s="21" t="s">
        <v>31</v>
      </c>
      <c r="E3" s="21" t="s">
        <v>32</v>
      </c>
      <c r="F3" s="21" t="s">
        <v>33</v>
      </c>
    </row>
    <row r="4" ht="26" customHeight="true" spans="1:6">
      <c r="A4" s="60" t="s">
        <v>241</v>
      </c>
      <c r="B4" s="60" t="s">
        <v>242</v>
      </c>
      <c r="C4" s="61">
        <v>1143.87118</v>
      </c>
      <c r="D4" s="61">
        <v>1143.87118</v>
      </c>
      <c r="E4" s="61">
        <f>616.73913+E10</f>
        <v>655.79553</v>
      </c>
      <c r="F4" s="63">
        <v>0.558228529491613</v>
      </c>
    </row>
    <row r="5" ht="26" customHeight="true" spans="1:6">
      <c r="A5" s="60" t="s">
        <v>409</v>
      </c>
      <c r="B5" s="60" t="s">
        <v>410</v>
      </c>
      <c r="C5" s="61">
        <v>1104.81478</v>
      </c>
      <c r="D5" s="61">
        <v>1104.81478</v>
      </c>
      <c r="E5" s="61">
        <v>616.73913</v>
      </c>
      <c r="F5" s="63">
        <v>0.558228529491613</v>
      </c>
    </row>
    <row r="6" ht="26" customHeight="true" spans="1:6">
      <c r="A6" s="62" t="s">
        <v>411</v>
      </c>
      <c r="B6" s="62" t="s">
        <v>412</v>
      </c>
      <c r="C6" s="61">
        <v>232.6803</v>
      </c>
      <c r="D6" s="61">
        <v>232.6803</v>
      </c>
      <c r="E6" s="61"/>
      <c r="F6" s="63">
        <f t="shared" ref="F6:F17" si="0">E6/D6</f>
        <v>0</v>
      </c>
    </row>
    <row r="7" ht="26" customHeight="true" spans="1:6">
      <c r="A7" s="62" t="s">
        <v>413</v>
      </c>
      <c r="B7" s="62" t="s">
        <v>414</v>
      </c>
      <c r="C7" s="61">
        <v>312.93588</v>
      </c>
      <c r="D7" s="61">
        <v>312.93588</v>
      </c>
      <c r="E7" s="61">
        <v>142.39728</v>
      </c>
      <c r="F7" s="63">
        <f t="shared" si="0"/>
        <v>0.455036603664623</v>
      </c>
    </row>
    <row r="8" ht="26" customHeight="true" spans="1:6">
      <c r="A8" s="62" t="s">
        <v>415</v>
      </c>
      <c r="B8" s="62" t="s">
        <v>416</v>
      </c>
      <c r="C8" s="61">
        <v>523.9186</v>
      </c>
      <c r="D8" s="61">
        <v>523.9186</v>
      </c>
      <c r="E8" s="61">
        <v>457.23695</v>
      </c>
      <c r="F8" s="63">
        <f t="shared" si="0"/>
        <v>0.872725171429302</v>
      </c>
    </row>
    <row r="9" ht="26" customHeight="true" spans="1:6">
      <c r="A9" s="62" t="s">
        <v>417</v>
      </c>
      <c r="B9" s="62" t="s">
        <v>418</v>
      </c>
      <c r="C9" s="61">
        <v>35.28</v>
      </c>
      <c r="D9" s="61">
        <v>35.28</v>
      </c>
      <c r="E9" s="61">
        <v>17.1049</v>
      </c>
      <c r="F9" s="63">
        <f t="shared" si="0"/>
        <v>0.484832766439909</v>
      </c>
    </row>
    <row r="10" ht="26" customHeight="true" spans="1:6">
      <c r="A10" s="60" t="s">
        <v>419</v>
      </c>
      <c r="B10" s="60" t="s">
        <v>420</v>
      </c>
      <c r="C10" s="61">
        <v>39.0564</v>
      </c>
      <c r="D10" s="61">
        <v>39.0564</v>
      </c>
      <c r="E10" s="61">
        <v>39.0564</v>
      </c>
      <c r="F10" s="63">
        <f t="shared" si="0"/>
        <v>1</v>
      </c>
    </row>
    <row r="11" ht="26" customHeight="true" spans="1:6">
      <c r="A11" s="62" t="s">
        <v>421</v>
      </c>
      <c r="B11" s="62" t="s">
        <v>414</v>
      </c>
      <c r="C11" s="61">
        <v>39.0564</v>
      </c>
      <c r="D11" s="61">
        <v>39.0564</v>
      </c>
      <c r="E11" s="61">
        <v>39.0564</v>
      </c>
      <c r="F11" s="63">
        <f t="shared" si="0"/>
        <v>1</v>
      </c>
    </row>
    <row r="12" ht="26" customHeight="true" spans="1:6">
      <c r="A12" s="60" t="s">
        <v>256</v>
      </c>
      <c r="B12" s="60" t="s">
        <v>257</v>
      </c>
      <c r="C12" s="61">
        <v>3.9</v>
      </c>
      <c r="D12" s="61">
        <v>3.9</v>
      </c>
      <c r="E12" s="61">
        <v>3.9</v>
      </c>
      <c r="F12" s="63">
        <f t="shared" si="0"/>
        <v>1</v>
      </c>
    </row>
    <row r="13" ht="26" customHeight="true" spans="1:6">
      <c r="A13" s="60" t="s">
        <v>422</v>
      </c>
      <c r="B13" s="60" t="s">
        <v>423</v>
      </c>
      <c r="C13" s="61">
        <v>3.9</v>
      </c>
      <c r="D13" s="61">
        <v>3.9</v>
      </c>
      <c r="E13" s="61">
        <v>3.9</v>
      </c>
      <c r="F13" s="63">
        <f t="shared" si="0"/>
        <v>1</v>
      </c>
    </row>
    <row r="14" ht="26" customHeight="true" spans="1:6">
      <c r="A14" s="62" t="s">
        <v>424</v>
      </c>
      <c r="B14" s="62" t="s">
        <v>425</v>
      </c>
      <c r="C14" s="61">
        <v>3.9</v>
      </c>
      <c r="D14" s="61">
        <v>3.9</v>
      </c>
      <c r="E14" s="61">
        <v>3.9</v>
      </c>
      <c r="F14" s="63">
        <f t="shared" si="0"/>
        <v>1</v>
      </c>
    </row>
    <row r="15" ht="26" customHeight="true" spans="1:6">
      <c r="A15" s="60" t="s">
        <v>426</v>
      </c>
      <c r="B15" s="60" t="s">
        <v>427</v>
      </c>
      <c r="C15" s="61">
        <v>0.0002</v>
      </c>
      <c r="D15" s="61">
        <v>83.7058</v>
      </c>
      <c r="E15" s="61">
        <v>83.7056</v>
      </c>
      <c r="F15" s="63">
        <f t="shared" si="0"/>
        <v>0.999997610679308</v>
      </c>
    </row>
    <row r="16" ht="26" customHeight="true" spans="1:6">
      <c r="A16" s="60" t="s">
        <v>428</v>
      </c>
      <c r="B16" s="60" t="s">
        <v>429</v>
      </c>
      <c r="C16" s="61">
        <v>0.0002</v>
      </c>
      <c r="D16" s="61">
        <v>83.7058</v>
      </c>
      <c r="E16" s="61">
        <v>83.7056</v>
      </c>
      <c r="F16" s="63">
        <f t="shared" si="0"/>
        <v>0.999997610679308</v>
      </c>
    </row>
    <row r="17" ht="26" customHeight="true" spans="1:6">
      <c r="A17" s="62" t="s">
        <v>430</v>
      </c>
      <c r="B17" s="62" t="s">
        <v>431</v>
      </c>
      <c r="C17" s="61">
        <v>0.0002</v>
      </c>
      <c r="D17" s="61">
        <v>83.7058</v>
      </c>
      <c r="E17" s="61">
        <v>83.7056</v>
      </c>
      <c r="F17" s="63">
        <f t="shared" si="0"/>
        <v>0.999997610679308</v>
      </c>
    </row>
    <row r="18" ht="26" customHeight="true" spans="1:6">
      <c r="A18" s="87"/>
      <c r="B18" s="60" t="s">
        <v>345</v>
      </c>
      <c r="C18" s="26"/>
      <c r="D18" s="26"/>
      <c r="E18" s="26"/>
      <c r="F18" s="27"/>
    </row>
    <row r="19" ht="26" customHeight="true" spans="1:6">
      <c r="A19" s="87"/>
      <c r="B19" s="60" t="s">
        <v>347</v>
      </c>
      <c r="C19" s="26"/>
      <c r="D19" s="26"/>
      <c r="E19" s="26">
        <v>488.07585</v>
      </c>
      <c r="F19" s="27"/>
    </row>
    <row r="20" ht="26" customHeight="true" spans="1:6">
      <c r="A20" s="87"/>
      <c r="B20" s="60" t="s">
        <v>432</v>
      </c>
      <c r="C20" s="26">
        <f>C19+C4+C15</f>
        <v>1143.87138</v>
      </c>
      <c r="D20" s="26">
        <f>D4+D12+D15</f>
        <v>1231.47698</v>
      </c>
      <c r="E20" s="26">
        <f>E4+E12+E15+E19</f>
        <v>1231.47698</v>
      </c>
      <c r="F20" s="27">
        <f>E20/D20</f>
        <v>1</v>
      </c>
    </row>
  </sheetData>
  <mergeCells count="1">
    <mergeCell ref="B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zoomScaleSheetLayoutView="100" workbookViewId="0">
      <selection activeCell="E24" sqref="E24"/>
    </sheetView>
  </sheetViews>
  <sheetFormatPr defaultColWidth="10" defaultRowHeight="13.5" outlineLevelCol="4"/>
  <cols>
    <col min="1" max="1" width="24.125" style="1" customWidth="true"/>
    <col min="2" max="2" width="20" style="1" customWidth="true"/>
    <col min="3" max="3" width="21.75" style="1" customWidth="true"/>
    <col min="4" max="5" width="20" style="1" customWidth="true"/>
    <col min="6" max="6" width="9.75" style="1" customWidth="true"/>
    <col min="7" max="16384" width="10" style="1"/>
  </cols>
  <sheetData>
    <row r="1" ht="39.95" customHeight="true" spans="1:5">
      <c r="A1" s="18" t="s">
        <v>7</v>
      </c>
      <c r="B1" s="18"/>
      <c r="C1" s="18"/>
      <c r="D1" s="18"/>
      <c r="E1" s="18"/>
    </row>
    <row r="2" ht="22.7" customHeight="true" spans="1:5">
      <c r="A2" s="84"/>
      <c r="B2" s="19"/>
      <c r="C2" s="19"/>
      <c r="D2" s="19"/>
      <c r="E2" s="20" t="s">
        <v>40</v>
      </c>
    </row>
    <row r="3" ht="34.15" customHeight="true" spans="1:5">
      <c r="A3" s="21" t="s">
        <v>433</v>
      </c>
      <c r="B3" s="21" t="s">
        <v>30</v>
      </c>
      <c r="C3" s="21" t="s">
        <v>31</v>
      </c>
      <c r="D3" s="21" t="s">
        <v>32</v>
      </c>
      <c r="E3" s="21" t="s">
        <v>434</v>
      </c>
    </row>
    <row r="4" ht="25.7" customHeight="true" spans="1:5">
      <c r="A4" s="85" t="s">
        <v>435</v>
      </c>
      <c r="B4" s="22"/>
      <c r="C4" s="22"/>
      <c r="D4" s="22"/>
      <c r="E4" s="22"/>
    </row>
    <row r="5" ht="25.7" customHeight="true" spans="1:5">
      <c r="A5" s="86" t="s">
        <v>436</v>
      </c>
      <c r="B5" s="22"/>
      <c r="C5" s="22"/>
      <c r="D5" s="22"/>
      <c r="E5" s="22"/>
    </row>
    <row r="6" ht="25.7" customHeight="true" spans="1:5">
      <c r="A6" s="86"/>
      <c r="B6" s="22"/>
      <c r="C6" s="22"/>
      <c r="D6" s="22"/>
      <c r="E6" s="22"/>
    </row>
    <row r="7" ht="25.7" customHeight="true" spans="1:5">
      <c r="A7" s="85" t="s">
        <v>437</v>
      </c>
      <c r="B7" s="22"/>
      <c r="C7" s="22"/>
      <c r="D7" s="22"/>
      <c r="E7" s="22"/>
    </row>
    <row r="8" ht="25.7" customHeight="true" spans="1:5">
      <c r="A8" s="85" t="s">
        <v>438</v>
      </c>
      <c r="B8" s="22"/>
      <c r="C8" s="22"/>
      <c r="D8" s="22"/>
      <c r="E8" s="22"/>
    </row>
    <row r="9" ht="25.7" customHeight="true" spans="1:5">
      <c r="A9" s="22" t="s">
        <v>439</v>
      </c>
      <c r="B9" s="22"/>
      <c r="C9" s="22"/>
      <c r="D9" s="22"/>
      <c r="E9" s="22"/>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zoomScaleSheetLayoutView="100" workbookViewId="0">
      <selection activeCell="E18" sqref="E18"/>
    </sheetView>
  </sheetViews>
  <sheetFormatPr defaultColWidth="10" defaultRowHeight="13.5" outlineLevelCol="4"/>
  <cols>
    <col min="1" max="1" width="28.25" style="1" customWidth="true"/>
    <col min="2" max="2" width="20" style="1" customWidth="true"/>
    <col min="3" max="3" width="20.75" style="1" customWidth="true"/>
    <col min="4" max="5" width="20" style="1" customWidth="true"/>
    <col min="6" max="6" width="9.75" style="1" customWidth="true"/>
    <col min="7" max="16384" width="10" style="1"/>
  </cols>
  <sheetData>
    <row r="1" ht="39.95" customHeight="true" spans="1:5">
      <c r="A1" s="18" t="s">
        <v>8</v>
      </c>
      <c r="B1" s="18"/>
      <c r="C1" s="18"/>
      <c r="D1" s="18"/>
      <c r="E1" s="18"/>
    </row>
    <row r="2" ht="22.7" customHeight="true" spans="1:5">
      <c r="A2" s="19"/>
      <c r="B2" s="19"/>
      <c r="C2" s="19"/>
      <c r="D2" s="19"/>
      <c r="E2" s="20" t="s">
        <v>40</v>
      </c>
    </row>
    <row r="3" ht="34.15" customHeight="true" spans="1:5">
      <c r="A3" s="21" t="s">
        <v>433</v>
      </c>
      <c r="B3" s="21" t="s">
        <v>30</v>
      </c>
      <c r="C3" s="21" t="s">
        <v>31</v>
      </c>
      <c r="D3" s="21" t="s">
        <v>32</v>
      </c>
      <c r="E3" s="21" t="s">
        <v>434</v>
      </c>
    </row>
    <row r="4" ht="25.7" customHeight="true" spans="1:5">
      <c r="A4" s="34" t="s">
        <v>440</v>
      </c>
      <c r="B4" s="22"/>
      <c r="C4" s="22"/>
      <c r="D4" s="22"/>
      <c r="E4" s="22"/>
    </row>
    <row r="5" ht="25.7" customHeight="true" spans="1:5">
      <c r="A5" s="34" t="s">
        <v>441</v>
      </c>
      <c r="B5" s="22"/>
      <c r="C5" s="22"/>
      <c r="D5" s="22"/>
      <c r="E5" s="22"/>
    </row>
    <row r="6" ht="25.7" customHeight="true" spans="1:5">
      <c r="A6" s="22" t="s">
        <v>442</v>
      </c>
      <c r="B6" s="22"/>
      <c r="C6" s="22"/>
      <c r="D6" s="22"/>
      <c r="E6" s="22"/>
    </row>
    <row r="7" ht="25.7" customHeight="true" spans="1:5">
      <c r="A7" s="22"/>
      <c r="B7" s="22"/>
      <c r="C7" s="22"/>
      <c r="D7" s="22"/>
      <c r="E7" s="22"/>
    </row>
    <row r="8" ht="25.7" customHeight="true" spans="1:5">
      <c r="A8" s="22"/>
      <c r="B8" s="22"/>
      <c r="C8" s="22"/>
      <c r="D8" s="22"/>
      <c r="E8" s="22"/>
    </row>
    <row r="9" ht="25.7" customHeight="true" spans="1:5">
      <c r="A9" s="34" t="s">
        <v>443</v>
      </c>
      <c r="B9" s="22"/>
      <c r="C9" s="22"/>
      <c r="D9" s="22"/>
      <c r="E9" s="22"/>
    </row>
    <row r="10" ht="25.7" customHeight="true" spans="1:5">
      <c r="A10" s="34" t="s">
        <v>345</v>
      </c>
      <c r="B10" s="22"/>
      <c r="C10" s="22"/>
      <c r="D10" s="22"/>
      <c r="E10" s="22"/>
    </row>
    <row r="11" ht="25.7" customHeight="true" spans="1:5">
      <c r="A11" s="34" t="s">
        <v>444</v>
      </c>
      <c r="B11" s="22"/>
      <c r="C11" s="22"/>
      <c r="D11" s="22"/>
      <c r="E11" s="22"/>
    </row>
    <row r="12" ht="25.7" customHeight="true" spans="1:5">
      <c r="A12" s="22" t="s">
        <v>445</v>
      </c>
      <c r="B12" s="22"/>
      <c r="C12" s="22"/>
      <c r="D12" s="22"/>
      <c r="E12" s="22"/>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zoomScaleSheetLayoutView="100" workbookViewId="0">
      <selection activeCell="D14" sqref="D14"/>
    </sheetView>
  </sheetViews>
  <sheetFormatPr defaultColWidth="10" defaultRowHeight="13.5" outlineLevelRow="6" outlineLevelCol="4"/>
  <cols>
    <col min="1" max="1" width="47.25" style="1" customWidth="true"/>
    <col min="2" max="2" width="16.875" style="1" customWidth="true"/>
    <col min="3" max="3" width="20.625" style="1" customWidth="true"/>
    <col min="4" max="4" width="16.875" style="1" customWidth="true"/>
    <col min="5" max="5" width="20.5" style="1" customWidth="true"/>
    <col min="6" max="6" width="9.75" style="1" customWidth="true"/>
    <col min="7" max="16384" width="10" style="1"/>
  </cols>
  <sheetData>
    <row r="1" ht="39.95" customHeight="true" spans="1:5">
      <c r="A1" s="18" t="s">
        <v>9</v>
      </c>
      <c r="B1" s="18"/>
      <c r="C1" s="18"/>
      <c r="D1" s="18"/>
      <c r="E1" s="18"/>
    </row>
    <row r="2" ht="22.7" customHeight="true" spans="1:5">
      <c r="A2" s="19"/>
      <c r="B2" s="19"/>
      <c r="C2" s="19"/>
      <c r="D2" s="19"/>
      <c r="E2" s="20" t="s">
        <v>40</v>
      </c>
    </row>
    <row r="3" ht="34.15" customHeight="true" spans="1:5">
      <c r="A3" s="21" t="s">
        <v>446</v>
      </c>
      <c r="B3" s="21" t="s">
        <v>30</v>
      </c>
      <c r="C3" s="21" t="s">
        <v>31</v>
      </c>
      <c r="D3" s="21" t="s">
        <v>32</v>
      </c>
      <c r="E3" s="21" t="s">
        <v>434</v>
      </c>
    </row>
    <row r="4" ht="25.7" customHeight="true" spans="1:5">
      <c r="A4" s="22" t="s">
        <v>447</v>
      </c>
      <c r="B4" s="22"/>
      <c r="C4" s="22"/>
      <c r="D4" s="22"/>
      <c r="E4" s="22"/>
    </row>
    <row r="5" ht="25.7" customHeight="true" spans="1:5">
      <c r="A5" s="22" t="s">
        <v>448</v>
      </c>
      <c r="B5" s="22"/>
      <c r="C5" s="22"/>
      <c r="D5" s="22"/>
      <c r="E5" s="22"/>
    </row>
    <row r="6" ht="25.7" customHeight="true" spans="1:5">
      <c r="A6" s="22"/>
      <c r="B6" s="22"/>
      <c r="C6" s="22"/>
      <c r="D6" s="22"/>
      <c r="E6" s="22"/>
    </row>
    <row r="7" ht="25.7" customHeight="true" spans="1:5">
      <c r="A7" s="37" t="s">
        <v>449</v>
      </c>
      <c r="B7" s="37"/>
      <c r="C7" s="37"/>
      <c r="D7" s="37"/>
      <c r="E7" s="37"/>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2023-01-15T06:01:00Z</dcterms:created>
  <cp:lastPrinted>2023-01-19T07:18:00Z</cp:lastPrinted>
  <dcterms:modified xsi:type="dcterms:W3CDTF">2025-02-07T13:24:26Z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1F301175C8F54DEE92ACC442D0F5EC79</vt:lpwstr>
  </property>
  <property fmtid="{D5CDD505-2E9C-101B-9397-08002B2CF9AE}" pid="3" name="KSOProductBuildVer">
    <vt:lpwstr>2052-11.8.2.10195</vt:lpwstr>
  </property>
</Properties>
</file>